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05" windowWidth="6615" windowHeight="6750" activeTab="0"/>
  </bookViews>
  <sheets>
    <sheet name="Sheet2" sheetId="1" r:id="rId1"/>
  </sheets>
  <externalReferences>
    <externalReference r:id="rId4"/>
  </externalReferences>
  <definedNames>
    <definedName name="ZU">'[1]Meni'!$D$29</definedName>
    <definedName name="ZUuSast">'[1]Meni'!$C$8</definedName>
  </definedNames>
  <calcPr fullCalcOnLoad="1"/>
</workbook>
</file>

<file path=xl/sharedStrings.xml><?xml version="1.0" encoding="utf-8"?>
<sst xmlns="http://schemas.openxmlformats.org/spreadsheetml/2006/main" count="193" uniqueCount="157">
  <si>
    <t>СПЕЦИЈАЛНА БОЛНИЦА ЗА ИНТЕРНЕ БОЛЕСТИ МЛАДЕНОВАЦ</t>
  </si>
  <si>
    <t>оп</t>
  </si>
  <si>
    <t>опис</t>
  </si>
  <si>
    <t>укупно</t>
  </si>
  <si>
    <t>из буџета</t>
  </si>
  <si>
    <t>донације</t>
  </si>
  <si>
    <t>сопст.прих.</t>
  </si>
  <si>
    <t>ек.клас.</t>
  </si>
  <si>
    <t>текћи приходи и примања(5002+5104)</t>
  </si>
  <si>
    <t>текћи приходи(5057+5067+5092+5097+5101)</t>
  </si>
  <si>
    <t>донацијеи трансфери(5058+5061+5064)</t>
  </si>
  <si>
    <t>донације од иностраних држава</t>
  </si>
  <si>
    <t>донације од међ.организација</t>
  </si>
  <si>
    <t>трансфери од других нивоа власти</t>
  </si>
  <si>
    <t>други приходи(5068+5075+5080+5087+5090)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</si>
  <si>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</si>
  <si>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</si>
  <si>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</si>
  <si>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доброволјни трансфери одфиз.и пр.лица</t>
  </si>
  <si>
    <t>мешовити и неодређени приходи</t>
  </si>
  <si>
    <t>меморандумске ставке за реф.(5093+5095)</t>
  </si>
  <si>
    <t>трансф.изм.буџ.кор.на истом нивоу(5098)</t>
  </si>
  <si>
    <t>транф.изм.буџ.кор.на истом нивоу</t>
  </si>
  <si>
    <t>приходи из буџета(5102)</t>
  </si>
  <si>
    <t>приходи из буџета</t>
  </si>
  <si>
    <t>прим.од продаје неф.имовине(5105+5112)</t>
  </si>
  <si>
    <t>прим.од продаје осн.сред.(5106+5108+5110)</t>
  </si>
  <si>
    <t>примања од продаје непокретности</t>
  </si>
  <si>
    <t>примања од продаје покретне имовине</t>
  </si>
  <si>
    <t>примања од продаје ост.осн.средстава</t>
  </si>
  <si>
    <t>примања од продаје залиха(5115+5117)</t>
  </si>
  <si>
    <t>примање од продаје залиха производње</t>
  </si>
  <si>
    <t>примања ос продаје робе за даљу продају</t>
  </si>
  <si>
    <t>прим.од задуж.и пр.фин.имов.(5130+5149)</t>
  </si>
  <si>
    <t>примања од задуживања(5131)</t>
  </si>
  <si>
    <t>примања од домаћих задуживања</t>
  </si>
  <si>
    <t>примања од продаје финанс.имовине(5150)</t>
  </si>
  <si>
    <t>примања од продаје домаће фин.имовине</t>
  </si>
  <si>
    <t>укупни приходи и примања(5001+5129)</t>
  </si>
  <si>
    <t>тек.расх(5172+5194+5239+5254+5291+5322)</t>
  </si>
  <si>
    <t>рас.за зап(5173+5175+5179+5181+5186+5188)</t>
  </si>
  <si>
    <t>плате и накнаде запослених</t>
  </si>
  <si>
    <t>доприноси на терет послодавца</t>
  </si>
  <si>
    <t>накнаде у натури</t>
  </si>
  <si>
    <t>накнаде трошкова за запослене</t>
  </si>
  <si>
    <t>награде запосленима и остали пос. расходи</t>
  </si>
  <si>
    <t>трошкови(5195+5203+5209+5218+5226+5229)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</si>
  <si>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</si>
  <si>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</si>
  <si>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</si>
  <si>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</si>
  <si>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</si>
  <si>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</si>
  <si>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амортизација(5240+5244+5248+5252)</t>
  </si>
  <si>
    <t>амортизација некретнина и опреме</t>
  </si>
  <si>
    <t>амортизација култивисане имовине</t>
  </si>
  <si>
    <t>употреба природне имовине</t>
  </si>
  <si>
    <t>амортизација нематеријалне имовине</t>
  </si>
  <si>
    <t>камата и пратећи тр.задуж.(5255+5274)</t>
  </si>
  <si>
    <t>отплата домаћих камата</t>
  </si>
  <si>
    <t>пратећи трошкови задуживања</t>
  </si>
  <si>
    <t>донације,дотације и трансфери(5304)</t>
  </si>
  <si>
    <t>остали расходи(5323+5326+5330+5332)</t>
  </si>
  <si>
    <t>дотације невладиним организацијама</t>
  </si>
  <si>
    <t>порези, обавезне таксе и казне</t>
  </si>
  <si>
    <t>новчане казне и пенали по решењу</t>
  </si>
  <si>
    <t>накнада штете</t>
  </si>
  <si>
    <t>издаци за нефин.имовину(5340+5362+5382)</t>
  </si>
  <si>
    <t>зграде и грађ.објекти</t>
  </si>
  <si>
    <t>машине и опрема</t>
  </si>
  <si>
    <t>остале некретнине и опрема</t>
  </si>
  <si>
    <t>нематеријална имовина</t>
  </si>
  <si>
    <t>залихе(5365+5369)</t>
  </si>
  <si>
    <t>залихе производње</t>
  </si>
  <si>
    <t>залихе робе за даљу продају</t>
  </si>
  <si>
    <t>неф.имов.финан.из НИП (5383)</t>
  </si>
  <si>
    <t xml:space="preserve">неф.имов.финан.из НИП </t>
  </si>
  <si>
    <t>отп.главнице и наб.фин.имовине(5386+5409)</t>
  </si>
  <si>
    <t>отплата главнице(5387+5407)</t>
  </si>
  <si>
    <t xml:space="preserve">отплата главнице дом.кредиторима </t>
  </si>
  <si>
    <t>отплата главнице за финансијски лизинг</t>
  </si>
  <si>
    <t>набавка финансијске имовине(5410)</t>
  </si>
  <si>
    <t>наб.домаће финансијске имовине</t>
  </si>
  <si>
    <t>укупни расходи и издаци (5170+5385)</t>
  </si>
  <si>
    <t>текући расх.и издаци за неф.имо.(5171+5339)</t>
  </si>
  <si>
    <t>основна средства(5341+5346+5356+5360)</t>
  </si>
  <si>
    <t>од РФЗО</t>
  </si>
  <si>
    <t>стр.1</t>
  </si>
  <si>
    <t>стр.2</t>
  </si>
  <si>
    <t>саставио</t>
  </si>
  <si>
    <t>директор</t>
  </si>
  <si>
    <t>сопст.расх.</t>
  </si>
  <si>
    <t>у 000 дин.</t>
  </si>
  <si>
    <t>остале дотације и трансфери</t>
  </si>
  <si>
    <t>*</t>
  </si>
  <si>
    <t>мем.ставке за рефундацију расхода</t>
  </si>
  <si>
    <t>мем.ставке за реф.расхода из претх.год.</t>
  </si>
  <si>
    <t>социјална давања запосленима отпр.</t>
  </si>
  <si>
    <t>инвалиди</t>
  </si>
  <si>
    <t>бруто плате</t>
  </si>
  <si>
    <t>допринос пио</t>
  </si>
  <si>
    <t>допринос здр.</t>
  </si>
  <si>
    <t>допринос нез.</t>
  </si>
  <si>
    <t>плате</t>
  </si>
  <si>
    <t>превоз запосл.</t>
  </si>
  <si>
    <t>лекови</t>
  </si>
  <si>
    <t>крв</t>
  </si>
  <si>
    <t>санитетски</t>
  </si>
  <si>
    <t>дијализа</t>
  </si>
  <si>
    <t>мед.материјал</t>
  </si>
  <si>
    <t>енергенти</t>
  </si>
  <si>
    <t>ел.енергија</t>
  </si>
  <si>
    <t>угаљ</t>
  </si>
  <si>
    <t>гориво</t>
  </si>
  <si>
    <t xml:space="preserve">исхрана </t>
  </si>
  <si>
    <t>платни промет</t>
  </si>
  <si>
    <t>комун.усл.</t>
  </si>
  <si>
    <t>тр.осигурања</t>
  </si>
  <si>
    <t>тр.компј.услуга</t>
  </si>
  <si>
    <t>тр.обр.и стр.испита</t>
  </si>
  <si>
    <t>остале опште усл.</t>
  </si>
  <si>
    <t>медицинске услуге</t>
  </si>
  <si>
    <t>тр.одрж.зграда</t>
  </si>
  <si>
    <t>тр.одрж.опреме</t>
  </si>
  <si>
    <t>м.т.</t>
  </si>
  <si>
    <t>мат.трошкови</t>
  </si>
  <si>
    <t>тр.телеком-а</t>
  </si>
  <si>
    <t>тр.хигијене</t>
  </si>
  <si>
    <t>тр.канц.мат.</t>
  </si>
  <si>
    <t>тр.мед.средстава</t>
  </si>
  <si>
    <t>тр.техн.материјала</t>
  </si>
  <si>
    <t>тр.регистр.возила</t>
  </si>
  <si>
    <t>укупно 426</t>
  </si>
  <si>
    <t>м.т.     *</t>
  </si>
  <si>
    <t>јубиларне награде</t>
  </si>
  <si>
    <t>отпремнине</t>
  </si>
  <si>
    <t>УКУПНО</t>
  </si>
  <si>
    <t>НАМЕНА</t>
  </si>
  <si>
    <t>Р.Б.</t>
  </si>
  <si>
    <t>I</t>
  </si>
  <si>
    <t>II</t>
  </si>
  <si>
    <t>IV</t>
  </si>
  <si>
    <t>V</t>
  </si>
  <si>
    <t>VI</t>
  </si>
  <si>
    <t>в.д.директора</t>
  </si>
  <si>
    <t>др.Весна Ђукић</t>
  </si>
  <si>
    <t>III</t>
  </si>
  <si>
    <t>тр.путовања у ок.рада</t>
  </si>
  <si>
    <t>СПЕЦИФИКАЦИЈА РАСХОДА И ИЗДАТАКА ПО НАМЕНАМА ЗА 2018 ГОД.</t>
  </si>
  <si>
    <t>мнистарство здравља</t>
  </si>
  <si>
    <t>УГОВОР РФЗО</t>
  </si>
  <si>
    <t>УКУПНО РФЗО</t>
  </si>
  <si>
    <t>сопст.пр.и расходи</t>
  </si>
  <si>
    <t>стручна литература</t>
  </si>
  <si>
    <t>Прилог уз одлуку о усвајању финансијског плана за 2019 год.</t>
  </si>
  <si>
    <t xml:space="preserve"> ФИНАНСИЈСКИ ПЛАН ЗДРАВСТВЕНИХ УСТАНОВА ЗА 2019 ГОД.- РАСХОДИ И ИЗДАЦИ</t>
  </si>
  <si>
    <t xml:space="preserve"> ФИНАНСИЈСКИ ПЛАН ЗДРАВСТВЕНИХ УСТАНОВА ЗА 2019 ГОД.- ПРИХОДИ И ПРИМАЊА</t>
  </si>
</sst>
</file>

<file path=xl/styles.xml><?xml version="1.0" encoding="utf-8"?>
<styleSheet xmlns="http://schemas.openxmlformats.org/spreadsheetml/2006/main">
  <numFmts count="4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Naziv zdravstvene ustanove:  &quot;@"/>
    <numFmt numFmtId="197" formatCode="#,###"/>
    <numFmt numFmtId="198" formatCode="0.000"/>
    <numFmt numFmtId="199" formatCode="[$-81A]d\.\ mmmm\ yyyy"/>
    <numFmt numFmtId="200" formatCode="dd/mm/yyyy;@"/>
    <numFmt numFmtId="201" formatCode="0.0000"/>
    <numFmt numFmtId="202" formatCode="#,##0.0000"/>
    <numFmt numFmtId="203" formatCode="mmm/yyyy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201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Lidija\Dopisi\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Zaposleni"/>
      <sheetName val="ZaposleniZZZ"/>
      <sheetName val="Koeficijenti"/>
      <sheetName val="Energenti"/>
      <sheetName val="PrihodRashod"/>
      <sheetName val="PlanStac"/>
      <sheetName val="UgrMat"/>
      <sheetName val="StacAmb"/>
      <sheetName val="Dijalize"/>
      <sheetName val="LekReagens"/>
      <sheetName val="Posete"/>
      <sheetName val="Stacionar"/>
      <sheetName val="Apoteka"/>
      <sheetName val="BrKartona"/>
      <sheetName val="Recepti"/>
    </sheetNames>
    <sheetDataSet>
      <sheetData sheetId="0">
        <row r="29">
          <cell r="D29" t="str">
            <v>226 SP B MLADENOVAC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PageLayoutView="0" workbookViewId="0" topLeftCell="A88">
      <selection activeCell="J49" sqref="J49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34.140625" style="0" customWidth="1"/>
    <col min="4" max="4" width="8.7109375" style="0" customWidth="1"/>
    <col min="5" max="5" width="7.57421875" style="0" customWidth="1"/>
    <col min="6" max="6" width="8.421875" style="0" customWidth="1"/>
    <col min="7" max="7" width="7.421875" style="0" customWidth="1"/>
    <col min="8" max="8" width="9.28125" style="0" customWidth="1"/>
    <col min="9" max="9" width="5.7109375" style="0" customWidth="1"/>
    <col min="10" max="10" width="20.8515625" style="0" customWidth="1"/>
    <col min="11" max="11" width="6.00390625" style="0" customWidth="1"/>
    <col min="12" max="12" width="12.00390625" style="0" customWidth="1"/>
    <col min="13" max="13" width="6.57421875" style="0" customWidth="1"/>
    <col min="14" max="14" width="5.7109375" style="0" customWidth="1"/>
    <col min="15" max="15" width="5.28125" style="0" customWidth="1"/>
    <col min="16" max="16" width="11.28125" style="0" customWidth="1"/>
    <col min="17" max="17" width="7.421875" style="0" customWidth="1"/>
    <col min="18" max="18" width="6.00390625" style="0" customWidth="1"/>
    <col min="19" max="19" width="12.421875" style="0" customWidth="1"/>
    <col min="20" max="20" width="12.7109375" style="0" bestFit="1" customWidth="1"/>
  </cols>
  <sheetData>
    <row r="1" spans="1:9" ht="12.75">
      <c r="A1" s="5"/>
      <c r="B1" s="5"/>
      <c r="C1" s="5"/>
      <c r="D1" s="5"/>
      <c r="E1" s="5"/>
      <c r="F1" s="5"/>
      <c r="G1" s="5"/>
      <c r="H1" s="7" t="s">
        <v>87</v>
      </c>
      <c r="I1" s="7"/>
    </row>
    <row r="2" spans="1:6" ht="12.75">
      <c r="A2" s="5" t="s">
        <v>0</v>
      </c>
      <c r="B2" s="5"/>
      <c r="C2" s="5"/>
      <c r="D2" s="5"/>
      <c r="E2" s="5"/>
      <c r="F2" s="5"/>
    </row>
    <row r="3" spans="2:11" ht="43.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2.75">
      <c r="A4" s="13"/>
      <c r="B4" s="5" t="s">
        <v>156</v>
      </c>
      <c r="C4" s="5"/>
      <c r="D4" s="5"/>
      <c r="E4" s="5"/>
      <c r="F4" s="5"/>
      <c r="G4" s="5"/>
      <c r="H4" s="5"/>
      <c r="I4" s="5"/>
      <c r="J4" s="5"/>
      <c r="K4" s="13"/>
      <c r="L4" s="13"/>
    </row>
    <row r="5" spans="1:20" ht="12.75">
      <c r="A5" s="8"/>
      <c r="B5" s="8"/>
      <c r="C5" s="8"/>
      <c r="D5" s="8"/>
      <c r="E5" s="8"/>
      <c r="F5" s="8"/>
      <c r="G5" s="8"/>
      <c r="H5" s="8" t="s">
        <v>92</v>
      </c>
      <c r="I5" s="8"/>
      <c r="J5" s="8"/>
      <c r="K5" s="8"/>
      <c r="L5" s="8"/>
      <c r="M5" s="5"/>
      <c r="S5" s="57"/>
      <c r="T5" s="57"/>
    </row>
    <row r="6" spans="1:20" ht="12.75">
      <c r="A6" s="14" t="s">
        <v>1</v>
      </c>
      <c r="B6" s="15" t="s">
        <v>7</v>
      </c>
      <c r="C6" s="16" t="s">
        <v>2</v>
      </c>
      <c r="D6" s="16" t="s">
        <v>3</v>
      </c>
      <c r="E6" s="14" t="s">
        <v>4</v>
      </c>
      <c r="F6" s="6" t="s">
        <v>86</v>
      </c>
      <c r="G6" s="14" t="s">
        <v>5</v>
      </c>
      <c r="H6" s="14" t="s">
        <v>6</v>
      </c>
      <c r="I6" s="58"/>
      <c r="J6" s="8"/>
      <c r="K6" s="63"/>
      <c r="L6" s="63"/>
      <c r="M6" s="63"/>
      <c r="N6" s="63"/>
      <c r="O6" s="63"/>
      <c r="P6" s="59"/>
      <c r="Q6" s="41"/>
      <c r="R6" s="41"/>
      <c r="S6" s="63"/>
      <c r="T6" s="33"/>
    </row>
    <row r="7" spans="1:20" ht="12.75">
      <c r="A7" s="4">
        <v>5001</v>
      </c>
      <c r="B7" s="17"/>
      <c r="C7" s="9" t="s">
        <v>8</v>
      </c>
      <c r="D7" s="9">
        <f>E7+F7+G7+H7</f>
        <v>292110</v>
      </c>
      <c r="E7" s="9">
        <f>E8+E26</f>
        <v>0</v>
      </c>
      <c r="F7" s="9">
        <f>F8+F26</f>
        <v>291384</v>
      </c>
      <c r="G7" s="9">
        <f>G8+G26</f>
        <v>0</v>
      </c>
      <c r="H7" s="9">
        <f>H8+H26</f>
        <v>726</v>
      </c>
      <c r="I7" s="12"/>
      <c r="J7" s="8"/>
      <c r="K7" s="63"/>
      <c r="L7" s="63"/>
      <c r="M7" s="63"/>
      <c r="N7" s="63"/>
      <c r="O7" s="63"/>
      <c r="P7" s="59"/>
      <c r="Q7" s="41"/>
      <c r="R7" s="41"/>
      <c r="S7" s="63"/>
      <c r="T7" s="33"/>
    </row>
    <row r="8" spans="1:20" ht="12.75">
      <c r="A8" s="1">
        <v>5002</v>
      </c>
      <c r="B8" s="21">
        <v>700000</v>
      </c>
      <c r="C8" s="1" t="s">
        <v>9</v>
      </c>
      <c r="D8" s="11">
        <f aca="true" t="shared" si="0" ref="D8:D39">E8+F8+G8+H8</f>
        <v>292110</v>
      </c>
      <c r="E8" s="11">
        <f>E9+E13+E19+E24</f>
        <v>0</v>
      </c>
      <c r="F8" s="11">
        <f>F9+F13+F19+F22+F24</f>
        <v>291384</v>
      </c>
      <c r="G8" s="11">
        <f>G9+G13+G19+G24</f>
        <v>0</v>
      </c>
      <c r="H8" s="11">
        <f>H9+H13+H19+H24</f>
        <v>726</v>
      </c>
      <c r="I8" s="59"/>
      <c r="J8" s="8"/>
      <c r="K8" s="63"/>
      <c r="L8" s="59"/>
      <c r="M8" s="41"/>
      <c r="N8" s="41"/>
      <c r="O8" s="63"/>
      <c r="P8" s="59"/>
      <c r="Q8" s="41"/>
      <c r="R8" s="41"/>
      <c r="S8" s="63"/>
      <c r="T8" s="33"/>
    </row>
    <row r="9" spans="1:20" ht="12.75">
      <c r="A9" s="4">
        <v>5057</v>
      </c>
      <c r="B9" s="18">
        <v>730000</v>
      </c>
      <c r="C9" s="19" t="s">
        <v>10</v>
      </c>
      <c r="D9" s="9">
        <f t="shared" si="0"/>
        <v>0</v>
      </c>
      <c r="E9" s="9">
        <f>E10+E11+E12</f>
        <v>0</v>
      </c>
      <c r="F9" s="9">
        <f>F10+F11+F12</f>
        <v>0</v>
      </c>
      <c r="G9" s="9">
        <f>G10+G11+G12</f>
        <v>0</v>
      </c>
      <c r="H9" s="9">
        <f>H10+H11+H12</f>
        <v>0</v>
      </c>
      <c r="I9" s="12"/>
      <c r="J9" s="8"/>
      <c r="K9" s="63"/>
      <c r="L9" s="59"/>
      <c r="M9" s="41"/>
      <c r="N9" s="41"/>
      <c r="O9" s="63"/>
      <c r="P9" s="59"/>
      <c r="Q9" s="41"/>
      <c r="R9" s="41"/>
      <c r="S9" s="63"/>
      <c r="T9" s="33"/>
    </row>
    <row r="10" spans="1:20" ht="12.75">
      <c r="A10" s="4">
        <v>5058</v>
      </c>
      <c r="B10" s="17">
        <v>731000</v>
      </c>
      <c r="C10" s="10" t="s">
        <v>11</v>
      </c>
      <c r="D10" s="9">
        <f t="shared" si="0"/>
        <v>0</v>
      </c>
      <c r="E10" s="9"/>
      <c r="F10" s="9"/>
      <c r="G10" s="9"/>
      <c r="H10" s="9"/>
      <c r="I10" s="12"/>
      <c r="J10" s="8"/>
      <c r="K10" s="63"/>
      <c r="L10" s="59"/>
      <c r="M10" s="41"/>
      <c r="N10" s="41"/>
      <c r="O10" s="63"/>
      <c r="P10" s="59"/>
      <c r="Q10" s="41"/>
      <c r="R10" s="41"/>
      <c r="S10" s="63"/>
      <c r="T10" s="33"/>
    </row>
    <row r="11" spans="1:20" ht="12.75">
      <c r="A11" s="4">
        <v>5061</v>
      </c>
      <c r="B11" s="17">
        <v>732000</v>
      </c>
      <c r="C11" s="9" t="s">
        <v>12</v>
      </c>
      <c r="D11" s="9">
        <f t="shared" si="0"/>
        <v>0</v>
      </c>
      <c r="E11" s="9"/>
      <c r="F11" s="9"/>
      <c r="G11" s="9"/>
      <c r="H11" s="9"/>
      <c r="I11" s="12"/>
      <c r="J11" s="8"/>
      <c r="K11" s="63"/>
      <c r="L11" s="59"/>
      <c r="M11" s="41"/>
      <c r="N11" s="41"/>
      <c r="O11" s="63"/>
      <c r="P11" s="60"/>
      <c r="Q11" s="63"/>
      <c r="R11" s="63"/>
      <c r="S11" s="63"/>
      <c r="T11" s="33"/>
    </row>
    <row r="12" spans="1:20" ht="12.75">
      <c r="A12" s="4">
        <v>5064</v>
      </c>
      <c r="B12" s="17">
        <v>733000</v>
      </c>
      <c r="C12" s="9" t="s">
        <v>13</v>
      </c>
      <c r="D12" s="9">
        <f t="shared" si="0"/>
        <v>0</v>
      </c>
      <c r="E12" s="9"/>
      <c r="F12" s="9"/>
      <c r="G12" s="9"/>
      <c r="H12" s="9"/>
      <c r="I12" s="12"/>
      <c r="J12" s="8"/>
      <c r="K12" s="41"/>
      <c r="L12" s="59"/>
      <c r="M12" s="41"/>
      <c r="N12" s="63"/>
      <c r="O12" s="63"/>
      <c r="P12" s="59"/>
      <c r="Q12" s="41"/>
      <c r="R12" s="41"/>
      <c r="S12" s="63"/>
      <c r="T12" s="33"/>
    </row>
    <row r="13" spans="1:20" ht="12.75">
      <c r="A13" s="4">
        <v>5067</v>
      </c>
      <c r="B13" s="17">
        <v>740000</v>
      </c>
      <c r="C13" s="4" t="s">
        <v>14</v>
      </c>
      <c r="D13" s="9">
        <f t="shared" si="0"/>
        <v>726</v>
      </c>
      <c r="E13" s="9">
        <f>E14+E15+E16+E17+E18</f>
        <v>0</v>
      </c>
      <c r="F13" s="9">
        <f>F14+F15+F16+F17+F18</f>
        <v>0</v>
      </c>
      <c r="G13" s="9">
        <f>G14+G15+G16+G17+G18</f>
        <v>0</v>
      </c>
      <c r="H13" s="9">
        <f>H14+H15+H16+H17+H18</f>
        <v>726</v>
      </c>
      <c r="I13" s="12"/>
      <c r="J13" s="8"/>
      <c r="K13" s="63"/>
      <c r="L13" s="60"/>
      <c r="M13" s="63"/>
      <c r="N13" s="63"/>
      <c r="O13" s="63"/>
      <c r="P13" s="59"/>
      <c r="Q13" s="41"/>
      <c r="R13" s="41"/>
      <c r="S13" s="63"/>
      <c r="T13" s="33"/>
    </row>
    <row r="14" spans="1:20" ht="12.75">
      <c r="A14" s="1">
        <v>5068</v>
      </c>
      <c r="B14" s="21">
        <v>741000</v>
      </c>
      <c r="C14" s="1" t="s">
        <v>15</v>
      </c>
      <c r="D14" s="11">
        <f t="shared" si="0"/>
        <v>0</v>
      </c>
      <c r="E14" s="11"/>
      <c r="F14" s="11"/>
      <c r="G14" s="11"/>
      <c r="H14" s="11"/>
      <c r="I14" s="59"/>
      <c r="J14" s="8"/>
      <c r="K14" s="63"/>
      <c r="L14" s="60"/>
      <c r="M14" s="63"/>
      <c r="N14" s="63"/>
      <c r="O14" s="63"/>
      <c r="P14" s="59"/>
      <c r="Q14" s="41"/>
      <c r="R14" s="41"/>
      <c r="S14" s="63"/>
      <c r="T14" s="33"/>
    </row>
    <row r="15" spans="1:20" ht="12.75">
      <c r="A15" s="1">
        <v>5075</v>
      </c>
      <c r="B15" s="21">
        <v>742000</v>
      </c>
      <c r="C15" s="11" t="s">
        <v>16</v>
      </c>
      <c r="D15" s="11">
        <f t="shared" si="0"/>
        <v>726</v>
      </c>
      <c r="E15" s="11">
        <v>0</v>
      </c>
      <c r="F15" s="11"/>
      <c r="G15" s="11"/>
      <c r="H15" s="11">
        <v>726</v>
      </c>
      <c r="I15" s="59"/>
      <c r="J15" s="8"/>
      <c r="K15" s="63"/>
      <c r="L15" s="60"/>
      <c r="M15" s="63"/>
      <c r="N15" s="63"/>
      <c r="O15" s="63"/>
      <c r="P15" s="59"/>
      <c r="Q15" s="41"/>
      <c r="R15" s="41"/>
      <c r="S15" s="63"/>
      <c r="T15" s="33"/>
    </row>
    <row r="16" spans="1:20" ht="12.75">
      <c r="A16" s="1">
        <v>5080</v>
      </c>
      <c r="B16" s="21">
        <v>743000</v>
      </c>
      <c r="C16" s="11" t="s">
        <v>17</v>
      </c>
      <c r="D16" s="11">
        <f t="shared" si="0"/>
        <v>0</v>
      </c>
      <c r="E16" s="11"/>
      <c r="F16" s="11"/>
      <c r="G16" s="11"/>
      <c r="H16" s="11"/>
      <c r="I16" s="59"/>
      <c r="J16" s="63"/>
      <c r="K16" s="41"/>
      <c r="L16" s="59"/>
      <c r="M16" s="41"/>
      <c r="N16" s="63"/>
      <c r="O16" s="63"/>
      <c r="P16" s="59"/>
      <c r="Q16" s="41"/>
      <c r="R16" s="41"/>
      <c r="S16" s="63"/>
      <c r="T16" s="33"/>
    </row>
    <row r="17" spans="1:20" ht="12.75">
      <c r="A17" s="1">
        <v>5087</v>
      </c>
      <c r="B17" s="21">
        <v>744000</v>
      </c>
      <c r="C17" s="11" t="s">
        <v>18</v>
      </c>
      <c r="D17" s="11">
        <f t="shared" si="0"/>
        <v>0</v>
      </c>
      <c r="E17" s="11"/>
      <c r="F17" s="11"/>
      <c r="G17" s="11"/>
      <c r="H17" s="11"/>
      <c r="I17" s="59"/>
      <c r="J17" s="63"/>
      <c r="K17" s="63"/>
      <c r="L17" s="59"/>
      <c r="M17" s="63"/>
      <c r="N17" s="63"/>
      <c r="O17" s="63"/>
      <c r="P17" s="59"/>
      <c r="Q17" s="41"/>
      <c r="R17" s="41"/>
      <c r="S17" s="63"/>
      <c r="T17" s="33"/>
    </row>
    <row r="18" spans="1:20" ht="12.75">
      <c r="A18" s="1">
        <v>5090</v>
      </c>
      <c r="B18" s="21">
        <v>745000</v>
      </c>
      <c r="C18" s="11" t="s">
        <v>19</v>
      </c>
      <c r="D18" s="11">
        <f t="shared" si="0"/>
        <v>0</v>
      </c>
      <c r="E18" s="11"/>
      <c r="F18" s="11"/>
      <c r="G18" s="11"/>
      <c r="H18" s="11"/>
      <c r="I18" s="59"/>
      <c r="J18" s="63"/>
      <c r="K18" s="63"/>
      <c r="L18" s="60"/>
      <c r="M18" s="63"/>
      <c r="N18" s="63"/>
      <c r="O18" s="63"/>
      <c r="P18" s="59"/>
      <c r="Q18" s="41"/>
      <c r="R18" s="41"/>
      <c r="S18" s="63"/>
      <c r="T18" s="33"/>
    </row>
    <row r="19" spans="1:20" ht="12.75">
      <c r="A19" s="4">
        <v>5092</v>
      </c>
      <c r="B19" s="17">
        <v>770000</v>
      </c>
      <c r="C19" s="9" t="s">
        <v>20</v>
      </c>
      <c r="D19" s="9">
        <f t="shared" si="0"/>
        <v>0</v>
      </c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  <c r="I19" s="12"/>
      <c r="J19" s="63"/>
      <c r="K19" s="63"/>
      <c r="L19" s="59"/>
      <c r="M19" s="41"/>
      <c r="N19" s="41"/>
      <c r="O19" s="74"/>
      <c r="P19" s="59"/>
      <c r="Q19" s="41"/>
      <c r="R19" s="75"/>
      <c r="S19" s="63"/>
      <c r="T19" s="33"/>
    </row>
    <row r="20" spans="1:20" ht="12.75">
      <c r="A20" s="1">
        <v>5093</v>
      </c>
      <c r="B20" s="21">
        <v>771000</v>
      </c>
      <c r="C20" s="11" t="s">
        <v>95</v>
      </c>
      <c r="D20" s="11">
        <f t="shared" si="0"/>
        <v>0</v>
      </c>
      <c r="E20" s="11"/>
      <c r="F20" s="11"/>
      <c r="G20" s="11"/>
      <c r="H20" s="11"/>
      <c r="I20" s="59"/>
      <c r="J20" s="63"/>
      <c r="K20" s="63"/>
      <c r="L20" s="59"/>
      <c r="M20" s="41"/>
      <c r="N20" s="63"/>
      <c r="O20" s="74"/>
      <c r="P20" s="59"/>
      <c r="Q20" s="41"/>
      <c r="R20" s="75"/>
      <c r="S20" s="63"/>
      <c r="T20" s="33"/>
    </row>
    <row r="21" spans="1:20" ht="12.75">
      <c r="A21" s="1">
        <v>5095</v>
      </c>
      <c r="B21" s="21">
        <v>772000</v>
      </c>
      <c r="C21" s="11" t="s">
        <v>96</v>
      </c>
      <c r="D21" s="11">
        <f t="shared" si="0"/>
        <v>0</v>
      </c>
      <c r="E21" s="11"/>
      <c r="F21" s="11"/>
      <c r="G21" s="11"/>
      <c r="H21" s="11"/>
      <c r="I21" s="59"/>
      <c r="J21" s="63"/>
      <c r="K21" s="63"/>
      <c r="L21" s="59"/>
      <c r="M21" s="41"/>
      <c r="N21" s="41"/>
      <c r="O21" s="74"/>
      <c r="P21" s="59"/>
      <c r="Q21" s="41"/>
      <c r="R21" s="75"/>
      <c r="S21" s="63"/>
      <c r="T21" s="33"/>
    </row>
    <row r="22" spans="1:20" ht="12.75">
      <c r="A22" s="2">
        <v>5097</v>
      </c>
      <c r="B22" s="18">
        <v>780000</v>
      </c>
      <c r="C22" s="19" t="s">
        <v>21</v>
      </c>
      <c r="D22" s="11">
        <f t="shared" si="0"/>
        <v>291384</v>
      </c>
      <c r="E22" s="11">
        <f>E23</f>
        <v>0</v>
      </c>
      <c r="F22" s="11">
        <f>F23</f>
        <v>291384</v>
      </c>
      <c r="G22" s="11">
        <f>G23</f>
        <v>0</v>
      </c>
      <c r="H22" s="11">
        <f>H23</f>
        <v>0</v>
      </c>
      <c r="I22" s="59"/>
      <c r="J22" s="63"/>
      <c r="K22" s="63"/>
      <c r="L22" s="60"/>
      <c r="M22" s="41"/>
      <c r="N22" s="41"/>
      <c r="O22" s="74"/>
      <c r="P22" s="59"/>
      <c r="Q22" s="41"/>
      <c r="R22" s="75"/>
      <c r="S22" s="63"/>
      <c r="T22" s="33"/>
    </row>
    <row r="23" spans="1:20" ht="12.75">
      <c r="A23" s="1">
        <v>5098</v>
      </c>
      <c r="B23" s="21">
        <v>781000</v>
      </c>
      <c r="C23" s="22" t="s">
        <v>22</v>
      </c>
      <c r="D23" s="19">
        <f t="shared" si="0"/>
        <v>291384</v>
      </c>
      <c r="E23" s="19"/>
      <c r="F23" s="19">
        <v>291384</v>
      </c>
      <c r="G23" s="19"/>
      <c r="H23" s="19"/>
      <c r="I23" s="60"/>
      <c r="J23" s="63"/>
      <c r="K23" s="63"/>
      <c r="L23" s="60"/>
      <c r="M23" s="41"/>
      <c r="N23" s="41"/>
      <c r="O23" s="74"/>
      <c r="P23" s="59"/>
      <c r="Q23" s="41"/>
      <c r="R23" s="75"/>
      <c r="S23" s="63"/>
      <c r="T23" s="33"/>
    </row>
    <row r="24" spans="1:20" ht="12.75">
      <c r="A24" s="2">
        <v>5101</v>
      </c>
      <c r="B24" s="17">
        <v>790000</v>
      </c>
      <c r="C24" s="4" t="s">
        <v>23</v>
      </c>
      <c r="D24" s="11">
        <f t="shared" si="0"/>
        <v>0</v>
      </c>
      <c r="E24" s="11">
        <f>E25</f>
        <v>0</v>
      </c>
      <c r="F24" s="11">
        <f>F25</f>
        <v>0</v>
      </c>
      <c r="G24" s="11">
        <f>G25</f>
        <v>0</v>
      </c>
      <c r="H24" s="11">
        <f>H25</f>
        <v>0</v>
      </c>
      <c r="I24" s="59"/>
      <c r="J24" s="63"/>
      <c r="K24" s="63"/>
      <c r="L24" s="60"/>
      <c r="M24" s="41"/>
      <c r="N24" s="41"/>
      <c r="O24" s="74"/>
      <c r="P24" s="59"/>
      <c r="Q24" s="63"/>
      <c r="R24" s="74"/>
      <c r="S24" s="63"/>
      <c r="T24" s="33"/>
    </row>
    <row r="25" spans="1:20" ht="12.75">
      <c r="A25" s="1">
        <v>5102</v>
      </c>
      <c r="B25" s="21">
        <v>791000</v>
      </c>
      <c r="C25" s="1" t="s">
        <v>24</v>
      </c>
      <c r="D25" s="19">
        <f t="shared" si="0"/>
        <v>0</v>
      </c>
      <c r="E25" s="19">
        <v>0</v>
      </c>
      <c r="F25" s="23"/>
      <c r="G25" s="23"/>
      <c r="H25" s="23"/>
      <c r="I25" s="61"/>
      <c r="J25" s="63"/>
      <c r="K25" s="63"/>
      <c r="L25" s="60"/>
      <c r="M25" s="41"/>
      <c r="N25" s="41"/>
      <c r="O25" s="74"/>
      <c r="P25" s="59"/>
      <c r="Q25" s="41"/>
      <c r="R25" s="41"/>
      <c r="S25" s="63"/>
      <c r="T25" s="33"/>
    </row>
    <row r="26" spans="1:20" ht="12.75">
      <c r="A26" s="2">
        <v>5104</v>
      </c>
      <c r="B26" s="17">
        <v>800000</v>
      </c>
      <c r="C26" s="4" t="s">
        <v>25</v>
      </c>
      <c r="D26" s="9">
        <f t="shared" si="0"/>
        <v>0</v>
      </c>
      <c r="E26" s="9">
        <f>E27+E31</f>
        <v>0</v>
      </c>
      <c r="F26" s="9">
        <f>F27+F31</f>
        <v>0</v>
      </c>
      <c r="G26" s="9">
        <f>G27+G31</f>
        <v>0</v>
      </c>
      <c r="H26" s="9">
        <f>H27+H31</f>
        <v>0</v>
      </c>
      <c r="I26" s="12"/>
      <c r="J26" s="63"/>
      <c r="K26" s="63"/>
      <c r="L26" s="60"/>
      <c r="M26" s="41"/>
      <c r="N26" s="41"/>
      <c r="O26" s="74"/>
      <c r="P26" s="59"/>
      <c r="Q26" s="41"/>
      <c r="R26" s="63"/>
      <c r="S26" s="63"/>
      <c r="T26" s="33"/>
    </row>
    <row r="27" spans="1:20" ht="12.75">
      <c r="A27" s="2">
        <v>5105</v>
      </c>
      <c r="B27" s="17">
        <v>810000</v>
      </c>
      <c r="C27" s="4" t="s">
        <v>26</v>
      </c>
      <c r="D27" s="9">
        <f t="shared" si="0"/>
        <v>0</v>
      </c>
      <c r="E27" s="9">
        <f>E28+E29+E30</f>
        <v>0</v>
      </c>
      <c r="F27" s="9">
        <f>F28+F29+F30</f>
        <v>0</v>
      </c>
      <c r="G27" s="9">
        <f>G28+G29+G30</f>
        <v>0</v>
      </c>
      <c r="H27" s="9">
        <f>H28+H29+H30</f>
        <v>0</v>
      </c>
      <c r="I27" s="12"/>
      <c r="J27" s="63"/>
      <c r="K27" s="63"/>
      <c r="L27" s="60"/>
      <c r="M27" s="41"/>
      <c r="N27" s="41"/>
      <c r="O27" s="74"/>
      <c r="P27" s="76"/>
      <c r="Q27" s="39"/>
      <c r="R27" s="63"/>
      <c r="S27" s="63"/>
      <c r="T27" s="33"/>
    </row>
    <row r="28" spans="1:20" ht="12.75">
      <c r="A28" s="1">
        <v>5106</v>
      </c>
      <c r="B28" s="21">
        <v>811000</v>
      </c>
      <c r="C28" s="1" t="s">
        <v>27</v>
      </c>
      <c r="D28" s="11">
        <f t="shared" si="0"/>
        <v>0</v>
      </c>
      <c r="E28" s="11"/>
      <c r="F28" s="22"/>
      <c r="G28" s="22"/>
      <c r="H28" s="22"/>
      <c r="I28" s="62"/>
      <c r="J28" s="63"/>
      <c r="K28" s="63"/>
      <c r="L28" s="59"/>
      <c r="M28" s="41"/>
      <c r="N28" s="41"/>
      <c r="O28" s="74"/>
      <c r="P28" s="76"/>
      <c r="Q28" s="39"/>
      <c r="R28" s="63"/>
      <c r="S28" s="63"/>
      <c r="T28" s="33"/>
    </row>
    <row r="29" spans="1:20" ht="12.75">
      <c r="A29" s="1">
        <v>5108</v>
      </c>
      <c r="B29" s="21">
        <v>812000</v>
      </c>
      <c r="C29" s="1" t="s">
        <v>28</v>
      </c>
      <c r="D29" s="11">
        <f t="shared" si="0"/>
        <v>0</v>
      </c>
      <c r="E29" s="11"/>
      <c r="F29" s="22"/>
      <c r="G29" s="22"/>
      <c r="H29" s="22"/>
      <c r="I29" s="62"/>
      <c r="J29" s="63"/>
      <c r="K29" s="63"/>
      <c r="L29" s="59"/>
      <c r="M29" s="41"/>
      <c r="N29" s="41"/>
      <c r="O29" s="74"/>
      <c r="P29" s="59"/>
      <c r="Q29" s="39"/>
      <c r="R29" s="63"/>
      <c r="S29" s="63"/>
      <c r="T29" s="33"/>
    </row>
    <row r="30" spans="1:20" ht="12.75">
      <c r="A30" s="1">
        <v>5110</v>
      </c>
      <c r="B30" s="21">
        <v>813000</v>
      </c>
      <c r="C30" s="1" t="s">
        <v>29</v>
      </c>
      <c r="D30" s="11">
        <f t="shared" si="0"/>
        <v>0</v>
      </c>
      <c r="E30" s="11"/>
      <c r="F30" s="22"/>
      <c r="G30" s="22"/>
      <c r="H30" s="22"/>
      <c r="I30" s="62"/>
      <c r="J30" s="63"/>
      <c r="K30" s="63"/>
      <c r="L30" s="59"/>
      <c r="M30" s="41"/>
      <c r="N30" s="41"/>
      <c r="O30" s="74"/>
      <c r="P30" s="63"/>
      <c r="Q30" s="63"/>
      <c r="R30" s="63"/>
      <c r="S30" s="63"/>
      <c r="T30" s="33"/>
    </row>
    <row r="31" spans="1:20" ht="12.75">
      <c r="A31" s="2">
        <v>5112</v>
      </c>
      <c r="B31" s="17">
        <v>820000</v>
      </c>
      <c r="C31" s="4" t="s">
        <v>30</v>
      </c>
      <c r="D31" s="9">
        <f t="shared" si="0"/>
        <v>0</v>
      </c>
      <c r="E31" s="9">
        <f>E32+E33</f>
        <v>0</v>
      </c>
      <c r="F31" s="9">
        <f>F32+F33</f>
        <v>0</v>
      </c>
      <c r="G31" s="9">
        <f>G32+G33</f>
        <v>0</v>
      </c>
      <c r="H31" s="9">
        <f>H32+H33</f>
        <v>0</v>
      </c>
      <c r="I31" s="12"/>
      <c r="J31" s="63"/>
      <c r="K31" s="63"/>
      <c r="L31" s="59"/>
      <c r="M31" s="41"/>
      <c r="N31" s="41"/>
      <c r="O31" s="74"/>
      <c r="P31" s="63"/>
      <c r="Q31" s="63"/>
      <c r="R31" s="63"/>
      <c r="S31" s="63"/>
      <c r="T31" s="33"/>
    </row>
    <row r="32" spans="1:20" ht="12.75">
      <c r="A32" s="1">
        <v>5115</v>
      </c>
      <c r="B32" s="21">
        <v>822000</v>
      </c>
      <c r="C32" s="1" t="s">
        <v>31</v>
      </c>
      <c r="D32" s="11">
        <f t="shared" si="0"/>
        <v>0</v>
      </c>
      <c r="E32" s="11"/>
      <c r="F32" s="22"/>
      <c r="G32" s="22"/>
      <c r="H32" s="22"/>
      <c r="I32" s="62"/>
      <c r="J32" s="63"/>
      <c r="K32" s="41"/>
      <c r="L32" s="59"/>
      <c r="M32" s="41"/>
      <c r="N32" s="63"/>
      <c r="O32" s="63"/>
      <c r="P32" s="63"/>
      <c r="Q32" s="63"/>
      <c r="R32" s="63"/>
      <c r="S32" s="63"/>
      <c r="T32" s="33"/>
    </row>
    <row r="33" spans="1:20" ht="12.75">
      <c r="A33" s="1">
        <v>5117</v>
      </c>
      <c r="B33" s="21">
        <v>823000</v>
      </c>
      <c r="C33" s="1" t="s">
        <v>32</v>
      </c>
      <c r="D33" s="11">
        <f t="shared" si="0"/>
        <v>0</v>
      </c>
      <c r="E33" s="11"/>
      <c r="F33" s="22"/>
      <c r="G33" s="22"/>
      <c r="H33" s="2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33"/>
    </row>
    <row r="34" spans="1:19" ht="12.75">
      <c r="A34" s="2">
        <v>5129</v>
      </c>
      <c r="B34" s="17">
        <v>900000</v>
      </c>
      <c r="C34" s="4" t="s">
        <v>33</v>
      </c>
      <c r="D34" s="9">
        <f t="shared" si="0"/>
        <v>0</v>
      </c>
      <c r="E34" s="9">
        <f>E35+E37</f>
        <v>0</v>
      </c>
      <c r="F34" s="9">
        <f>F35+F37</f>
        <v>0</v>
      </c>
      <c r="G34" s="9">
        <f>G35+G37</f>
        <v>0</v>
      </c>
      <c r="H34" s="9">
        <f>H35+H37</f>
        <v>0</v>
      </c>
      <c r="I34" s="12"/>
      <c r="J34" s="13"/>
      <c r="K34" s="13"/>
      <c r="L34" s="13"/>
      <c r="M34" s="13"/>
      <c r="N34" s="13"/>
      <c r="O34" s="77"/>
      <c r="P34" s="13"/>
      <c r="Q34" s="13"/>
      <c r="R34" s="13"/>
      <c r="S34" s="13"/>
    </row>
    <row r="35" spans="1:19" ht="12.75">
      <c r="A35" s="1">
        <v>5130</v>
      </c>
      <c r="B35" s="21">
        <v>910000</v>
      </c>
      <c r="C35" s="1" t="s">
        <v>34</v>
      </c>
      <c r="D35" s="11">
        <f t="shared" si="0"/>
        <v>0</v>
      </c>
      <c r="E35" s="11">
        <f>E36</f>
        <v>0</v>
      </c>
      <c r="F35" s="11">
        <f>F36</f>
        <v>0</v>
      </c>
      <c r="G35" s="11">
        <f>G36</f>
        <v>0</v>
      </c>
      <c r="H35" s="11">
        <f>H36</f>
        <v>0</v>
      </c>
      <c r="I35" s="59"/>
      <c r="J35" s="13"/>
      <c r="K35" s="13"/>
      <c r="L35" s="78"/>
      <c r="M35" s="63"/>
      <c r="N35" s="13"/>
      <c r="O35" s="13"/>
      <c r="P35" s="60"/>
      <c r="Q35" s="63"/>
      <c r="R35" s="13"/>
      <c r="S35" s="13"/>
    </row>
    <row r="36" spans="1:19" ht="12.75">
      <c r="A36" s="1">
        <v>5131</v>
      </c>
      <c r="B36" s="21">
        <v>911000</v>
      </c>
      <c r="C36" s="1" t="s">
        <v>35</v>
      </c>
      <c r="D36" s="11">
        <f t="shared" si="0"/>
        <v>0</v>
      </c>
      <c r="E36" s="11"/>
      <c r="F36" s="22"/>
      <c r="G36" s="22"/>
      <c r="H36" s="22"/>
      <c r="I36" s="62"/>
      <c r="J36" s="13"/>
      <c r="K36" s="13"/>
      <c r="L36" s="60"/>
      <c r="M36" s="63"/>
      <c r="N36" s="13"/>
      <c r="O36" s="13"/>
      <c r="P36" s="60"/>
      <c r="Q36" s="13"/>
      <c r="R36" s="13"/>
      <c r="S36" s="13"/>
    </row>
    <row r="37" spans="1:19" ht="12.75">
      <c r="A37" s="2">
        <v>5149</v>
      </c>
      <c r="B37" s="17">
        <v>920000</v>
      </c>
      <c r="C37" s="4" t="s">
        <v>36</v>
      </c>
      <c r="D37" s="9">
        <f t="shared" si="0"/>
        <v>0</v>
      </c>
      <c r="E37" s="9">
        <f>E38</f>
        <v>0</v>
      </c>
      <c r="F37" s="9">
        <f>F38</f>
        <v>0</v>
      </c>
      <c r="G37" s="9">
        <f>G38</f>
        <v>0</v>
      </c>
      <c r="H37" s="9">
        <f>H38</f>
        <v>0</v>
      </c>
      <c r="I37" s="12"/>
      <c r="J37" s="13"/>
      <c r="K37" s="13"/>
      <c r="L37" s="60"/>
      <c r="M37" s="63"/>
      <c r="N37" s="13"/>
      <c r="O37" s="13"/>
      <c r="P37" s="60"/>
      <c r="Q37" s="13"/>
      <c r="R37" s="13"/>
      <c r="S37" s="13"/>
    </row>
    <row r="38" spans="1:19" ht="13.5" thickBot="1">
      <c r="A38" s="3">
        <v>5150</v>
      </c>
      <c r="B38" s="29">
        <v>921000</v>
      </c>
      <c r="C38" s="3" t="s">
        <v>37</v>
      </c>
      <c r="D38" s="24">
        <f t="shared" si="0"/>
        <v>0</v>
      </c>
      <c r="E38" s="24"/>
      <c r="F38" s="30"/>
      <c r="G38" s="30"/>
      <c r="H38" s="30"/>
      <c r="I38" s="62"/>
      <c r="J38" s="13"/>
      <c r="K38" s="13"/>
      <c r="L38" s="59"/>
      <c r="M38" s="41"/>
      <c r="N38" s="77"/>
      <c r="O38" s="13"/>
      <c r="P38" s="60"/>
      <c r="Q38" s="13"/>
      <c r="R38" s="13"/>
      <c r="S38" s="13"/>
    </row>
    <row r="39" spans="1:19" ht="13.5" thickBot="1">
      <c r="A39" s="25">
        <v>5169</v>
      </c>
      <c r="B39" s="31"/>
      <c r="C39" s="26" t="s">
        <v>38</v>
      </c>
      <c r="D39" s="27">
        <f t="shared" si="0"/>
        <v>292110</v>
      </c>
      <c r="E39" s="27">
        <f>E7+E34</f>
        <v>0</v>
      </c>
      <c r="F39" s="27">
        <f>F7+F34</f>
        <v>291384</v>
      </c>
      <c r="G39" s="27">
        <f>G7+G34</f>
        <v>0</v>
      </c>
      <c r="H39" s="28">
        <f>H7+H34</f>
        <v>726</v>
      </c>
      <c r="I39" s="59"/>
      <c r="J39" s="13"/>
      <c r="K39" s="13"/>
      <c r="L39" s="60"/>
      <c r="M39" s="63"/>
      <c r="N39" s="13"/>
      <c r="O39" s="13"/>
      <c r="P39" s="60"/>
      <c r="Q39" s="13"/>
      <c r="R39" s="13"/>
      <c r="S39" s="13"/>
    </row>
    <row r="40" spans="1:19" ht="12.75">
      <c r="A40" s="13"/>
      <c r="B40" s="20"/>
      <c r="C40" s="8"/>
      <c r="D40" s="13"/>
      <c r="E40" s="13"/>
      <c r="F40" s="13"/>
      <c r="G40" s="13"/>
      <c r="H40" s="13"/>
      <c r="I40" s="13"/>
      <c r="J40" s="13"/>
      <c r="K40" s="13"/>
      <c r="L40" s="60"/>
      <c r="M40" s="63"/>
      <c r="N40" s="13"/>
      <c r="O40" s="13"/>
      <c r="P40" s="60"/>
      <c r="Q40" s="13"/>
      <c r="R40" s="13"/>
      <c r="S40" s="13"/>
    </row>
    <row r="41" spans="1:19" ht="12.75">
      <c r="A41" s="13"/>
      <c r="B41" s="20"/>
      <c r="C41" s="8"/>
      <c r="D41" s="13"/>
      <c r="E41" s="13"/>
      <c r="F41" s="13"/>
      <c r="G41" s="13"/>
      <c r="H41" s="13"/>
      <c r="I41" s="13"/>
      <c r="J41" s="13"/>
      <c r="K41" s="13"/>
      <c r="L41" s="59"/>
      <c r="M41" s="63"/>
      <c r="N41" s="63"/>
      <c r="O41" s="13"/>
      <c r="P41" s="60"/>
      <c r="Q41" s="13"/>
      <c r="R41" s="13"/>
      <c r="S41" s="13"/>
    </row>
    <row r="42" spans="1:19" ht="12.75">
      <c r="A42" s="13"/>
      <c r="B42" s="20"/>
      <c r="C42" s="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59"/>
      <c r="Q42" s="41"/>
      <c r="R42" s="41"/>
      <c r="S42" s="13"/>
    </row>
    <row r="43" spans="1:19" ht="12.75">
      <c r="A43" s="13"/>
      <c r="B43" s="20"/>
      <c r="C43" s="8" t="s">
        <v>89</v>
      </c>
      <c r="D43" s="13"/>
      <c r="E43" s="13"/>
      <c r="F43" s="8" t="s">
        <v>90</v>
      </c>
      <c r="G43" s="13"/>
      <c r="H43" s="13"/>
      <c r="I43" s="13"/>
      <c r="J43" s="13"/>
      <c r="K43" s="13"/>
      <c r="L43" s="60"/>
      <c r="M43" s="63"/>
      <c r="N43" s="13"/>
      <c r="O43" s="59"/>
      <c r="P43" s="59"/>
      <c r="Q43" s="41"/>
      <c r="R43" s="41"/>
      <c r="S43" s="13"/>
    </row>
    <row r="44" spans="1:19" ht="12.75">
      <c r="A44" s="13"/>
      <c r="B44" s="20"/>
      <c r="C44" s="8"/>
      <c r="D44" s="13"/>
      <c r="E44" s="13"/>
      <c r="F44" s="13"/>
      <c r="G44" s="13"/>
      <c r="H44" s="13"/>
      <c r="I44" s="13"/>
      <c r="J44" s="59"/>
      <c r="K44" s="13"/>
      <c r="L44" s="60"/>
      <c r="M44" s="63"/>
      <c r="N44" s="13"/>
      <c r="O44" s="59"/>
      <c r="P44" s="59"/>
      <c r="Q44" s="41"/>
      <c r="R44" s="41"/>
      <c r="S44" s="13"/>
    </row>
    <row r="45" spans="1:19" ht="12.75">
      <c r="A45" s="13"/>
      <c r="B45" s="20"/>
      <c r="C45" s="8"/>
      <c r="D45" s="13"/>
      <c r="E45" s="13"/>
      <c r="F45" s="13"/>
      <c r="G45" s="13"/>
      <c r="H45" s="13"/>
      <c r="I45" s="13"/>
      <c r="J45" s="63"/>
      <c r="K45" s="13"/>
      <c r="L45" s="60"/>
      <c r="M45" s="63"/>
      <c r="N45" s="13"/>
      <c r="O45" s="59"/>
      <c r="P45" s="59"/>
      <c r="Q45" s="41"/>
      <c r="R45" s="41"/>
      <c r="S45" s="13"/>
    </row>
    <row r="46" spans="1:19" ht="12.75">
      <c r="A46" s="13"/>
      <c r="B46" s="20"/>
      <c r="C46" s="8"/>
      <c r="D46" s="13"/>
      <c r="E46" s="13"/>
      <c r="F46" s="13"/>
      <c r="G46" s="13"/>
      <c r="H46" s="13"/>
      <c r="I46" s="13"/>
      <c r="J46" s="63"/>
      <c r="K46" s="13"/>
      <c r="L46" s="60"/>
      <c r="M46" s="63"/>
      <c r="N46" s="13"/>
      <c r="O46" s="59"/>
      <c r="P46" s="59"/>
      <c r="Q46" s="41"/>
      <c r="R46" s="41"/>
      <c r="S46" s="13"/>
    </row>
    <row r="47" spans="1:19" ht="12.75">
      <c r="A47" s="13"/>
      <c r="B47" s="20"/>
      <c r="C47" s="8"/>
      <c r="D47" s="13"/>
      <c r="E47" s="13"/>
      <c r="F47" s="13"/>
      <c r="G47" s="13"/>
      <c r="H47" s="13"/>
      <c r="I47" s="13"/>
      <c r="J47" s="63"/>
      <c r="K47" s="13"/>
      <c r="L47" s="60"/>
      <c r="M47" s="13"/>
      <c r="N47" s="13"/>
      <c r="O47" s="59"/>
      <c r="P47" s="59"/>
      <c r="Q47" s="41"/>
      <c r="R47" s="41"/>
      <c r="S47" s="13"/>
    </row>
    <row r="48" spans="1:19" ht="12.75">
      <c r="A48" s="13"/>
      <c r="B48" s="20"/>
      <c r="C48" s="8"/>
      <c r="D48" s="13"/>
      <c r="E48" s="13"/>
      <c r="F48" s="13"/>
      <c r="G48" s="13"/>
      <c r="H48" s="13"/>
      <c r="I48" s="13"/>
      <c r="J48" s="40"/>
      <c r="K48" s="13"/>
      <c r="L48" s="13"/>
      <c r="M48" s="13"/>
      <c r="N48" s="13"/>
      <c r="O48" s="13"/>
      <c r="P48" s="60"/>
      <c r="Q48" s="63"/>
      <c r="R48" s="63"/>
      <c r="S48" s="13"/>
    </row>
    <row r="49" spans="1:19" ht="12.75">
      <c r="A49" s="13"/>
      <c r="B49" s="20"/>
      <c r="C49" s="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60"/>
      <c r="Q49" s="13"/>
      <c r="R49" s="13"/>
      <c r="S49" s="13"/>
    </row>
    <row r="50" spans="1:19" ht="12.75">
      <c r="A50" s="13"/>
      <c r="B50" s="20"/>
      <c r="C50" s="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1" ht="12.75">
      <c r="A51" s="13"/>
      <c r="B51" s="20"/>
      <c r="C51" s="8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20"/>
      <c r="C52" s="8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20"/>
      <c r="C53" s="8"/>
      <c r="D53" s="13"/>
      <c r="E53" s="13"/>
      <c r="F53" s="13"/>
      <c r="G53" s="13"/>
      <c r="H53" s="13"/>
      <c r="I53" s="13"/>
      <c r="J53" s="13"/>
      <c r="K53" s="13"/>
    </row>
    <row r="54" spans="1:9" ht="12.75">
      <c r="A54" s="5" t="s">
        <v>0</v>
      </c>
      <c r="B54" s="5"/>
      <c r="C54" s="5"/>
      <c r="D54" s="5"/>
      <c r="E54" s="5"/>
      <c r="F54" s="5"/>
      <c r="H54" s="7" t="s">
        <v>88</v>
      </c>
      <c r="I54" s="7"/>
    </row>
    <row r="55" spans="2:16" ht="12.75">
      <c r="B55" s="5"/>
      <c r="C55" s="5"/>
      <c r="D55" s="5"/>
      <c r="E55" s="5"/>
      <c r="F55" s="5"/>
      <c r="G55" s="5"/>
      <c r="H55" s="5"/>
      <c r="I55" s="5"/>
      <c r="J55" s="57"/>
      <c r="P55" s="57"/>
    </row>
    <row r="56" spans="1:18" ht="12.75">
      <c r="A56" s="13"/>
      <c r="B56" s="5" t="s">
        <v>155</v>
      </c>
      <c r="C56" s="5"/>
      <c r="D56" s="5"/>
      <c r="E56" s="5"/>
      <c r="F56" s="5"/>
      <c r="G56" s="5"/>
      <c r="H56" s="5"/>
      <c r="I56" s="63"/>
      <c r="J56" s="57" t="s">
        <v>0</v>
      </c>
      <c r="P56" s="63"/>
      <c r="Q56" s="13"/>
      <c r="R56" s="13"/>
    </row>
    <row r="57" spans="1:18" ht="12.75">
      <c r="A57" s="8"/>
      <c r="B57" s="8"/>
      <c r="C57" s="8"/>
      <c r="D57" s="8"/>
      <c r="E57" s="8"/>
      <c r="F57" s="8"/>
      <c r="G57" s="8"/>
      <c r="H57" s="8" t="s">
        <v>92</v>
      </c>
      <c r="I57" s="8"/>
      <c r="J57" s="68" t="s">
        <v>154</v>
      </c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4" t="s">
        <v>1</v>
      </c>
      <c r="B58" s="15" t="s">
        <v>7</v>
      </c>
      <c r="C58" s="16" t="s">
        <v>2</v>
      </c>
      <c r="D58" s="16" t="s">
        <v>3</v>
      </c>
      <c r="E58" s="14" t="s">
        <v>4</v>
      </c>
      <c r="F58" s="6" t="s">
        <v>86</v>
      </c>
      <c r="G58" s="14" t="s">
        <v>5</v>
      </c>
      <c r="H58" s="43" t="s">
        <v>91</v>
      </c>
      <c r="I58" s="2" t="s">
        <v>138</v>
      </c>
      <c r="J58" s="2" t="s">
        <v>137</v>
      </c>
      <c r="K58" s="2" t="s">
        <v>148</v>
      </c>
      <c r="L58" s="2"/>
      <c r="M58" s="2"/>
      <c r="N58" s="2"/>
      <c r="O58" s="2"/>
      <c r="P58" s="2"/>
      <c r="Q58" s="13"/>
      <c r="R58" s="13"/>
    </row>
    <row r="59" spans="1:18" ht="12.75">
      <c r="A59" s="4">
        <v>5170</v>
      </c>
      <c r="B59" s="4"/>
      <c r="C59" s="4" t="s">
        <v>84</v>
      </c>
      <c r="D59" s="9">
        <f>E59+F59+G59+H59</f>
        <v>292110</v>
      </c>
      <c r="E59" s="9">
        <f>E60+E91</f>
        <v>0</v>
      </c>
      <c r="F59" s="9">
        <f>F60+F91</f>
        <v>291384</v>
      </c>
      <c r="G59" s="9">
        <f>G60+G91</f>
        <v>0</v>
      </c>
      <c r="H59" s="44">
        <f>H60+H91</f>
        <v>726</v>
      </c>
      <c r="I59" s="64">
        <v>1</v>
      </c>
      <c r="J59" s="48" t="s">
        <v>99</v>
      </c>
      <c r="K59" s="18">
        <v>4111</v>
      </c>
      <c r="L59" s="19">
        <v>150891000</v>
      </c>
      <c r="M59" s="47"/>
      <c r="N59" s="47"/>
      <c r="O59" s="47"/>
      <c r="P59" s="47"/>
      <c r="Q59" s="13"/>
      <c r="R59" s="13"/>
    </row>
    <row r="60" spans="1:18" ht="12.75">
      <c r="A60" s="4">
        <v>5171</v>
      </c>
      <c r="B60" s="4">
        <v>400000</v>
      </c>
      <c r="C60" s="4" t="s">
        <v>39</v>
      </c>
      <c r="D60" s="9">
        <f aca="true" t="shared" si="1" ref="D60:D108">E60+F60+G60+H60</f>
        <v>292110</v>
      </c>
      <c r="E60" s="9">
        <f>E61+E68+E76+E81+E84+E86</f>
        <v>0</v>
      </c>
      <c r="F60" s="9">
        <f>F61+F68+F76+F81+F84+F86</f>
        <v>291384</v>
      </c>
      <c r="G60" s="9">
        <f>G61+G68+G76+G81+G84+G86</f>
        <v>0</v>
      </c>
      <c r="H60" s="44">
        <f>H61+H68+H76+H81+H84+H86</f>
        <v>726</v>
      </c>
      <c r="I60" s="64">
        <f>I59+1</f>
        <v>2</v>
      </c>
      <c r="J60" s="48" t="s">
        <v>100</v>
      </c>
      <c r="K60" s="18">
        <v>4121</v>
      </c>
      <c r="L60" s="19">
        <v>18107000</v>
      </c>
      <c r="M60" s="47"/>
      <c r="N60" s="47"/>
      <c r="O60" s="47"/>
      <c r="P60" s="47"/>
      <c r="Q60" s="13"/>
      <c r="R60" s="13"/>
    </row>
    <row r="61" spans="1:18" ht="12.75">
      <c r="A61" s="4">
        <v>5172</v>
      </c>
      <c r="B61" s="4">
        <v>410000</v>
      </c>
      <c r="C61" s="4" t="s">
        <v>40</v>
      </c>
      <c r="D61" s="9">
        <f t="shared" si="1"/>
        <v>188524</v>
      </c>
      <c r="E61" s="9">
        <f>E62+E63+E64+E65+E66+E67</f>
        <v>0</v>
      </c>
      <c r="F61" s="9">
        <f>F62+F63+F64+F65+F66+F67</f>
        <v>188038</v>
      </c>
      <c r="G61" s="9">
        <f>G62+G63+G64+G65+G66+G67</f>
        <v>0</v>
      </c>
      <c r="H61" s="44">
        <f>H62+H63+H64+H65+H66+H67</f>
        <v>486</v>
      </c>
      <c r="I61" s="64">
        <v>3</v>
      </c>
      <c r="J61" s="48" t="s">
        <v>101</v>
      </c>
      <c r="K61" s="18">
        <v>4122</v>
      </c>
      <c r="L61" s="19">
        <v>7771000</v>
      </c>
      <c r="M61" s="47"/>
      <c r="N61" s="47"/>
      <c r="O61" s="47"/>
      <c r="P61" s="47"/>
      <c r="Q61" s="13"/>
      <c r="R61" s="13"/>
    </row>
    <row r="62" spans="1:18" ht="12.75">
      <c r="A62" s="1">
        <v>5173</v>
      </c>
      <c r="B62" s="1">
        <v>411000</v>
      </c>
      <c r="C62" s="1" t="s">
        <v>41</v>
      </c>
      <c r="D62" s="11">
        <f t="shared" si="1"/>
        <v>151091</v>
      </c>
      <c r="E62" s="11"/>
      <c r="F62" s="11">
        <v>150891</v>
      </c>
      <c r="G62" s="11"/>
      <c r="H62" s="45">
        <v>200</v>
      </c>
      <c r="I62" s="65">
        <v>4</v>
      </c>
      <c r="J62" s="49" t="s">
        <v>102</v>
      </c>
      <c r="K62" s="18">
        <v>4123</v>
      </c>
      <c r="L62" s="19">
        <v>0</v>
      </c>
      <c r="M62" s="47"/>
      <c r="N62" s="47"/>
      <c r="O62" s="47"/>
      <c r="P62" s="47"/>
      <c r="Q62" s="13"/>
      <c r="R62" s="13"/>
    </row>
    <row r="63" spans="1:18" ht="12.75">
      <c r="A63" s="1">
        <v>5175</v>
      </c>
      <c r="B63" s="1">
        <v>412000</v>
      </c>
      <c r="C63" s="1" t="s">
        <v>42</v>
      </c>
      <c r="D63" s="11">
        <f t="shared" si="1"/>
        <v>25914</v>
      </c>
      <c r="E63" s="11"/>
      <c r="F63" s="11">
        <v>25878</v>
      </c>
      <c r="G63" s="11"/>
      <c r="H63" s="45">
        <v>36</v>
      </c>
      <c r="I63" s="69" t="s">
        <v>139</v>
      </c>
      <c r="J63" s="50" t="s">
        <v>103</v>
      </c>
      <c r="K63" s="21">
        <v>411</v>
      </c>
      <c r="L63" s="11">
        <f>SUM(L59:L62)</f>
        <v>176769000</v>
      </c>
      <c r="M63" s="48" t="s">
        <v>94</v>
      </c>
      <c r="N63" s="47"/>
      <c r="O63" s="47"/>
      <c r="P63" s="47"/>
      <c r="Q63" s="13"/>
      <c r="R63" s="13"/>
    </row>
    <row r="64" spans="1:18" ht="12.75">
      <c r="A64" s="1">
        <v>5179</v>
      </c>
      <c r="B64" s="1">
        <v>413000</v>
      </c>
      <c r="C64" s="1" t="s">
        <v>43</v>
      </c>
      <c r="D64" s="11">
        <f t="shared" si="1"/>
        <v>1100</v>
      </c>
      <c r="E64" s="11"/>
      <c r="F64" s="11">
        <v>1100</v>
      </c>
      <c r="G64" s="11"/>
      <c r="H64" s="45"/>
      <c r="I64" s="65">
        <v>1</v>
      </c>
      <c r="J64" s="49" t="s">
        <v>104</v>
      </c>
      <c r="K64" s="18">
        <v>4131</v>
      </c>
      <c r="L64" s="19">
        <v>1100000</v>
      </c>
      <c r="M64" s="47"/>
      <c r="N64" s="47"/>
      <c r="O64" s="47"/>
      <c r="P64" s="47"/>
      <c r="Q64" s="13"/>
      <c r="R64" s="13"/>
    </row>
    <row r="65" spans="1:18" ht="12.75">
      <c r="A65" s="1">
        <v>5181</v>
      </c>
      <c r="B65" s="1">
        <v>414000</v>
      </c>
      <c r="C65" s="1" t="s">
        <v>97</v>
      </c>
      <c r="D65" s="11">
        <f t="shared" si="1"/>
        <v>4183</v>
      </c>
      <c r="E65" s="11"/>
      <c r="F65" s="11">
        <v>4183</v>
      </c>
      <c r="G65" s="11"/>
      <c r="H65" s="45">
        <v>0</v>
      </c>
      <c r="I65" s="66">
        <v>2</v>
      </c>
      <c r="J65" s="49" t="s">
        <v>104</v>
      </c>
      <c r="K65" s="18">
        <v>4151</v>
      </c>
      <c r="L65" s="51">
        <v>4549000</v>
      </c>
      <c r="M65" s="47"/>
      <c r="N65" s="47"/>
      <c r="O65" s="47"/>
      <c r="P65" s="47"/>
      <c r="Q65" s="13"/>
      <c r="R65" s="13"/>
    </row>
    <row r="66" spans="1:18" ht="12.75">
      <c r="A66" s="1">
        <v>5186</v>
      </c>
      <c r="B66" s="1">
        <v>415000</v>
      </c>
      <c r="C66" s="1" t="s">
        <v>44</v>
      </c>
      <c r="D66" s="11">
        <f t="shared" si="1"/>
        <v>4799</v>
      </c>
      <c r="E66" s="11"/>
      <c r="F66" s="11">
        <v>4549</v>
      </c>
      <c r="G66" s="11"/>
      <c r="H66" s="45">
        <v>250</v>
      </c>
      <c r="I66" s="69" t="s">
        <v>140</v>
      </c>
      <c r="J66" s="50" t="s">
        <v>104</v>
      </c>
      <c r="K66" s="21"/>
      <c r="L66" s="11">
        <f>SUM(L64:L65)</f>
        <v>5649000</v>
      </c>
      <c r="M66" s="48" t="s">
        <v>94</v>
      </c>
      <c r="N66" s="47"/>
      <c r="O66" s="47"/>
      <c r="P66" s="47"/>
      <c r="Q66" s="13"/>
      <c r="R66" s="13"/>
    </row>
    <row r="67" spans="1:18" ht="12.75">
      <c r="A67" s="1">
        <v>5188</v>
      </c>
      <c r="B67" s="1">
        <v>416000</v>
      </c>
      <c r="C67" s="1" t="s">
        <v>45</v>
      </c>
      <c r="D67" s="11">
        <f t="shared" si="1"/>
        <v>1437</v>
      </c>
      <c r="E67" s="11"/>
      <c r="F67" s="11">
        <v>1437</v>
      </c>
      <c r="G67" s="11"/>
      <c r="H67" s="45">
        <v>0</v>
      </c>
      <c r="I67" s="66">
        <v>1</v>
      </c>
      <c r="J67" s="48" t="s">
        <v>105</v>
      </c>
      <c r="K67" s="18"/>
      <c r="L67" s="19">
        <v>14938000</v>
      </c>
      <c r="M67" s="47"/>
      <c r="N67" s="47"/>
      <c r="O67" s="47"/>
      <c r="P67" s="47"/>
      <c r="Q67" s="13"/>
      <c r="R67" s="13"/>
    </row>
    <row r="68" spans="1:18" ht="12.75">
      <c r="A68" s="4">
        <v>5194</v>
      </c>
      <c r="B68" s="4">
        <v>420000</v>
      </c>
      <c r="C68" s="4" t="s">
        <v>46</v>
      </c>
      <c r="D68" s="9">
        <f t="shared" si="1"/>
        <v>101703</v>
      </c>
      <c r="E68" s="9">
        <f>E69+E70+E71+E73+E74+E75</f>
        <v>0</v>
      </c>
      <c r="F68" s="9">
        <f>F69+F70+F71+F73+F74+F75</f>
        <v>101563</v>
      </c>
      <c r="G68" s="9">
        <f>G69+G70+G71+G73+G74+G75</f>
        <v>0</v>
      </c>
      <c r="H68" s="44">
        <f>H69+H70+H71+H73+H74+H75</f>
        <v>140</v>
      </c>
      <c r="I68" s="64">
        <v>2</v>
      </c>
      <c r="J68" s="48" t="s">
        <v>106</v>
      </c>
      <c r="K68" s="18"/>
      <c r="L68" s="19">
        <v>2150000</v>
      </c>
      <c r="M68" s="47"/>
      <c r="N68" s="47"/>
      <c r="O68" s="47"/>
      <c r="P68" s="2"/>
      <c r="Q68" s="63"/>
      <c r="R68" s="13"/>
    </row>
    <row r="69" spans="1:18" ht="12.75">
      <c r="A69" s="1">
        <v>5195</v>
      </c>
      <c r="B69" s="1">
        <v>421000</v>
      </c>
      <c r="C69" s="1" t="s">
        <v>47</v>
      </c>
      <c r="D69" s="11">
        <f t="shared" si="1"/>
        <v>13708</v>
      </c>
      <c r="E69" s="11"/>
      <c r="F69" s="11">
        <v>13658</v>
      </c>
      <c r="G69" s="11"/>
      <c r="H69" s="45">
        <v>50</v>
      </c>
      <c r="I69" s="66">
        <v>3</v>
      </c>
      <c r="J69" s="19" t="s">
        <v>107</v>
      </c>
      <c r="K69" s="18"/>
      <c r="L69" s="19">
        <v>9186000</v>
      </c>
      <c r="M69" s="47"/>
      <c r="N69" s="52"/>
      <c r="O69" s="47"/>
      <c r="P69" s="19"/>
      <c r="Q69" s="63"/>
      <c r="R69" s="13"/>
    </row>
    <row r="70" spans="1:18" ht="12.75">
      <c r="A70" s="1">
        <v>5203</v>
      </c>
      <c r="B70" s="1">
        <v>422000</v>
      </c>
      <c r="C70" s="1" t="s">
        <v>48</v>
      </c>
      <c r="D70" s="11">
        <f t="shared" si="1"/>
        <v>50</v>
      </c>
      <c r="E70" s="11"/>
      <c r="F70" s="11">
        <v>50</v>
      </c>
      <c r="G70" s="11"/>
      <c r="H70" s="45">
        <v>0</v>
      </c>
      <c r="I70" s="65">
        <v>4</v>
      </c>
      <c r="J70" s="19" t="s">
        <v>108</v>
      </c>
      <c r="K70" s="18"/>
      <c r="L70" s="19">
        <v>41925000</v>
      </c>
      <c r="M70" s="47"/>
      <c r="N70" s="47"/>
      <c r="O70" s="47"/>
      <c r="P70" s="19"/>
      <c r="Q70" s="63"/>
      <c r="R70" s="13"/>
    </row>
    <row r="71" spans="1:18" ht="12.75">
      <c r="A71" s="1">
        <v>5209</v>
      </c>
      <c r="B71" s="1">
        <v>423000</v>
      </c>
      <c r="C71" s="1" t="s">
        <v>49</v>
      </c>
      <c r="D71" s="11">
        <f t="shared" si="1"/>
        <v>1871</v>
      </c>
      <c r="E71" s="11"/>
      <c r="F71" s="11">
        <v>1871</v>
      </c>
      <c r="G71" s="11"/>
      <c r="H71" s="45">
        <v>0</v>
      </c>
      <c r="I71" s="69" t="s">
        <v>146</v>
      </c>
      <c r="J71" s="22" t="s">
        <v>109</v>
      </c>
      <c r="K71" s="21">
        <v>4267</v>
      </c>
      <c r="L71" s="11">
        <f>SUM(L67:L70)</f>
        <v>68199000</v>
      </c>
      <c r="M71" s="48" t="s">
        <v>94</v>
      </c>
      <c r="N71" s="47"/>
      <c r="O71" s="47"/>
      <c r="P71" s="19"/>
      <c r="Q71" s="63"/>
      <c r="R71" s="13"/>
    </row>
    <row r="72" spans="1:18" ht="12.75" hidden="1">
      <c r="A72" s="1"/>
      <c r="B72" s="1"/>
      <c r="C72" s="1"/>
      <c r="D72" s="11"/>
      <c r="E72" s="11"/>
      <c r="F72" s="11"/>
      <c r="G72" s="11"/>
      <c r="H72" s="45"/>
      <c r="I72" s="66"/>
      <c r="J72" s="9"/>
      <c r="K72" s="18"/>
      <c r="L72" s="11"/>
      <c r="M72" s="48"/>
      <c r="N72" s="47"/>
      <c r="O72" s="47"/>
      <c r="P72" s="19"/>
      <c r="Q72" s="63"/>
      <c r="R72" s="13"/>
    </row>
    <row r="73" spans="1:18" ht="12.75">
      <c r="A73" s="1">
        <v>5218</v>
      </c>
      <c r="B73" s="1">
        <v>424000</v>
      </c>
      <c r="C73" s="1" t="s">
        <v>50</v>
      </c>
      <c r="D73" s="11">
        <f t="shared" si="1"/>
        <v>525</v>
      </c>
      <c r="E73" s="11"/>
      <c r="F73" s="11">
        <v>525</v>
      </c>
      <c r="G73" s="11"/>
      <c r="H73" s="45">
        <v>0</v>
      </c>
      <c r="I73" s="66">
        <v>1</v>
      </c>
      <c r="J73" s="19" t="s">
        <v>111</v>
      </c>
      <c r="K73" s="18">
        <v>4212</v>
      </c>
      <c r="L73" s="19">
        <v>4284000</v>
      </c>
      <c r="M73" s="47"/>
      <c r="N73" s="47"/>
      <c r="O73" s="47"/>
      <c r="P73" s="53"/>
      <c r="Q73" s="13"/>
      <c r="R73" s="13"/>
    </row>
    <row r="74" spans="1:18" ht="12.75">
      <c r="A74" s="1">
        <v>5226</v>
      </c>
      <c r="B74" s="1">
        <v>425000</v>
      </c>
      <c r="C74" s="1" t="s">
        <v>51</v>
      </c>
      <c r="D74" s="11">
        <f t="shared" si="1"/>
        <v>4000</v>
      </c>
      <c r="E74" s="11"/>
      <c r="F74" s="11">
        <v>4000</v>
      </c>
      <c r="G74" s="11"/>
      <c r="H74" s="45">
        <v>0</v>
      </c>
      <c r="I74" s="66">
        <v>2</v>
      </c>
      <c r="J74" s="19" t="s">
        <v>112</v>
      </c>
      <c r="K74" s="18">
        <v>4212</v>
      </c>
      <c r="L74" s="19">
        <v>4700000</v>
      </c>
      <c r="M74" s="2"/>
      <c r="N74" s="2"/>
      <c r="O74" s="2"/>
      <c r="P74" s="11"/>
      <c r="Q74" s="41"/>
      <c r="R74" s="41"/>
    </row>
    <row r="75" spans="1:18" ht="12.75">
      <c r="A75" s="1">
        <v>5229</v>
      </c>
      <c r="B75" s="1">
        <v>426000</v>
      </c>
      <c r="C75" s="1" t="s">
        <v>52</v>
      </c>
      <c r="D75" s="11">
        <f t="shared" si="1"/>
        <v>81549</v>
      </c>
      <c r="E75" s="11"/>
      <c r="F75" s="11">
        <v>81459</v>
      </c>
      <c r="G75" s="11"/>
      <c r="H75" s="45">
        <v>90</v>
      </c>
      <c r="I75" s="66">
        <v>3</v>
      </c>
      <c r="J75" s="19" t="s">
        <v>113</v>
      </c>
      <c r="K75" s="18">
        <v>4264</v>
      </c>
      <c r="L75" s="19">
        <v>2387000</v>
      </c>
      <c r="M75" s="2"/>
      <c r="N75" s="2"/>
      <c r="O75" s="2"/>
      <c r="P75" s="11"/>
      <c r="Q75" s="41"/>
      <c r="R75" s="41"/>
    </row>
    <row r="76" spans="1:18" ht="12.75">
      <c r="A76" s="4">
        <v>5239</v>
      </c>
      <c r="B76" s="4">
        <v>430000</v>
      </c>
      <c r="C76" s="4" t="s">
        <v>53</v>
      </c>
      <c r="D76" s="9">
        <f t="shared" si="1"/>
        <v>100</v>
      </c>
      <c r="E76" s="9">
        <f>E77+E78+E79+E80</f>
        <v>0</v>
      </c>
      <c r="F76" s="9">
        <f>F77+F78+F79+F80</f>
        <v>0</v>
      </c>
      <c r="G76" s="9">
        <f>G77+G78+G79+G80</f>
        <v>0</v>
      </c>
      <c r="H76" s="44">
        <f>H77+H78+H79+H80</f>
        <v>100</v>
      </c>
      <c r="I76" s="69" t="s">
        <v>141</v>
      </c>
      <c r="J76" s="70" t="s">
        <v>110</v>
      </c>
      <c r="K76" s="18"/>
      <c r="L76" s="11">
        <f>SUM(L73:L75)</f>
        <v>11371000</v>
      </c>
      <c r="M76" s="1" t="s">
        <v>94</v>
      </c>
      <c r="N76" s="1"/>
      <c r="O76" s="2"/>
      <c r="P76" s="11"/>
      <c r="Q76" s="41"/>
      <c r="R76" s="41"/>
    </row>
    <row r="77" spans="1:18" ht="12.75">
      <c r="A77" s="1">
        <v>5240</v>
      </c>
      <c r="B77" s="1">
        <v>431000</v>
      </c>
      <c r="C77" s="1" t="s">
        <v>54</v>
      </c>
      <c r="D77" s="11">
        <f t="shared" si="1"/>
        <v>100</v>
      </c>
      <c r="E77" s="11"/>
      <c r="F77" s="11"/>
      <c r="G77" s="11"/>
      <c r="H77" s="45">
        <v>100</v>
      </c>
      <c r="I77" s="69" t="s">
        <v>142</v>
      </c>
      <c r="J77" s="22" t="s">
        <v>114</v>
      </c>
      <c r="K77" s="18">
        <v>4268</v>
      </c>
      <c r="L77" s="11">
        <v>5966000</v>
      </c>
      <c r="M77" s="1" t="s">
        <v>94</v>
      </c>
      <c r="N77" s="1"/>
      <c r="O77" s="2"/>
      <c r="P77" s="11"/>
      <c r="Q77" s="41"/>
      <c r="R77" s="41"/>
    </row>
    <row r="78" spans="1:20" ht="12.75">
      <c r="A78" s="1">
        <v>5244</v>
      </c>
      <c r="B78" s="1">
        <v>432000</v>
      </c>
      <c r="C78" s="1" t="s">
        <v>55</v>
      </c>
      <c r="D78" s="11">
        <f t="shared" si="1"/>
        <v>0</v>
      </c>
      <c r="E78" s="11"/>
      <c r="F78" s="11"/>
      <c r="G78" s="11"/>
      <c r="H78" s="45"/>
      <c r="I78" s="66">
        <v>1</v>
      </c>
      <c r="J78" s="19" t="s">
        <v>115</v>
      </c>
      <c r="K78" s="18">
        <v>4211</v>
      </c>
      <c r="L78" s="19">
        <v>341140</v>
      </c>
      <c r="M78" s="1" t="s">
        <v>124</v>
      </c>
      <c r="N78" s="1"/>
      <c r="O78" s="2"/>
      <c r="P78" s="11"/>
      <c r="Q78" s="41"/>
      <c r="R78" s="41"/>
      <c r="S78" s="33"/>
      <c r="T78" s="33"/>
    </row>
    <row r="79" spans="1:20" ht="12.75">
      <c r="A79" s="1">
        <v>5248</v>
      </c>
      <c r="B79" s="1">
        <v>434000</v>
      </c>
      <c r="C79" s="1" t="s">
        <v>56</v>
      </c>
      <c r="D79" s="11">
        <f t="shared" si="1"/>
        <v>0</v>
      </c>
      <c r="E79" s="11"/>
      <c r="F79" s="11"/>
      <c r="G79" s="11"/>
      <c r="H79" s="45"/>
      <c r="I79" s="66">
        <v>2</v>
      </c>
      <c r="J79" s="19" t="s">
        <v>116</v>
      </c>
      <c r="K79" s="18">
        <v>4213</v>
      </c>
      <c r="L79" s="19">
        <v>2826828</v>
      </c>
      <c r="M79" s="2" t="s">
        <v>124</v>
      </c>
      <c r="N79" s="2"/>
      <c r="O79" s="2"/>
      <c r="P79" s="11"/>
      <c r="Q79" s="41"/>
      <c r="R79" s="41"/>
      <c r="S79" s="33"/>
      <c r="T79" s="33"/>
    </row>
    <row r="80" spans="1:20" ht="12.75">
      <c r="A80" s="1">
        <v>5252</v>
      </c>
      <c r="B80" s="1">
        <v>435000</v>
      </c>
      <c r="C80" s="1" t="s">
        <v>57</v>
      </c>
      <c r="D80" s="11">
        <f t="shared" si="1"/>
        <v>0</v>
      </c>
      <c r="E80" s="11"/>
      <c r="F80" s="11"/>
      <c r="G80" s="11"/>
      <c r="H80" s="45"/>
      <c r="I80" s="66">
        <v>3</v>
      </c>
      <c r="J80" s="2" t="s">
        <v>126</v>
      </c>
      <c r="K80" s="18">
        <v>4214</v>
      </c>
      <c r="L80" s="19">
        <v>706028</v>
      </c>
      <c r="M80" s="2" t="s">
        <v>124</v>
      </c>
      <c r="N80" s="2"/>
      <c r="O80" s="2"/>
      <c r="P80" s="11"/>
      <c r="Q80" s="41"/>
      <c r="R80" s="41"/>
      <c r="S80" s="33"/>
      <c r="T80" s="33"/>
    </row>
    <row r="81" spans="1:20" ht="12.75">
      <c r="A81" s="4">
        <v>5254</v>
      </c>
      <c r="B81" s="4">
        <v>440000</v>
      </c>
      <c r="C81" s="4" t="s">
        <v>58</v>
      </c>
      <c r="D81" s="9">
        <f t="shared" si="1"/>
        <v>0</v>
      </c>
      <c r="E81" s="9">
        <f>E82+E83</f>
        <v>0</v>
      </c>
      <c r="F81" s="9">
        <f>F82+F83</f>
        <v>0</v>
      </c>
      <c r="G81" s="9">
        <f>G82+G83</f>
        <v>0</v>
      </c>
      <c r="H81" s="44">
        <f>H82+H83</f>
        <v>0</v>
      </c>
      <c r="I81" s="64">
        <v>4</v>
      </c>
      <c r="J81" s="2" t="s">
        <v>117</v>
      </c>
      <c r="K81" s="18">
        <v>4215</v>
      </c>
      <c r="L81" s="19">
        <v>800000</v>
      </c>
      <c r="M81" s="2" t="s">
        <v>124</v>
      </c>
      <c r="N81" s="2"/>
      <c r="O81" s="2"/>
      <c r="P81" s="11"/>
      <c r="Q81" s="41"/>
      <c r="R81" s="41"/>
      <c r="S81" s="33"/>
      <c r="T81" s="33"/>
    </row>
    <row r="82" spans="1:20" ht="12.75">
      <c r="A82" s="1">
        <v>5255</v>
      </c>
      <c r="B82" s="1">
        <v>441000</v>
      </c>
      <c r="C82" s="1" t="s">
        <v>59</v>
      </c>
      <c r="D82" s="11">
        <f t="shared" si="1"/>
        <v>0</v>
      </c>
      <c r="E82" s="11"/>
      <c r="F82" s="11"/>
      <c r="G82" s="11"/>
      <c r="H82" s="45"/>
      <c r="I82" s="66">
        <v>5</v>
      </c>
      <c r="J82" s="19" t="s">
        <v>147</v>
      </c>
      <c r="K82" s="18">
        <v>4223</v>
      </c>
      <c r="L82" s="19">
        <v>49816</v>
      </c>
      <c r="M82" s="2" t="s">
        <v>124</v>
      </c>
      <c r="N82" s="1"/>
      <c r="O82" s="35"/>
      <c r="P82" s="11"/>
      <c r="Q82" s="41"/>
      <c r="R82" s="41"/>
      <c r="S82" s="39"/>
      <c r="T82" s="41"/>
    </row>
    <row r="83" spans="1:20" ht="12.75">
      <c r="A83" s="1">
        <v>5274</v>
      </c>
      <c r="B83" s="1">
        <v>444000</v>
      </c>
      <c r="C83" s="1" t="s">
        <v>60</v>
      </c>
      <c r="D83" s="11">
        <f t="shared" si="1"/>
        <v>0</v>
      </c>
      <c r="E83" s="11"/>
      <c r="F83" s="11"/>
      <c r="G83" s="11"/>
      <c r="H83" s="45"/>
      <c r="I83" s="66">
        <v>6</v>
      </c>
      <c r="J83" s="2" t="s">
        <v>119</v>
      </c>
      <c r="K83" s="18">
        <v>4233</v>
      </c>
      <c r="L83" s="19">
        <v>811380</v>
      </c>
      <c r="M83" s="1" t="s">
        <v>124</v>
      </c>
      <c r="N83" s="2"/>
      <c r="O83" s="35"/>
      <c r="P83" s="11"/>
      <c r="Q83" s="41"/>
      <c r="R83" s="41"/>
      <c r="T83" s="41"/>
    </row>
    <row r="84" spans="1:20" ht="12.75">
      <c r="A84" s="4">
        <v>5291</v>
      </c>
      <c r="B84" s="4">
        <v>460000</v>
      </c>
      <c r="C84" s="4" t="s">
        <v>61</v>
      </c>
      <c r="D84" s="11">
        <f t="shared" si="1"/>
        <v>1633</v>
      </c>
      <c r="E84" s="11">
        <f>E85</f>
        <v>0</v>
      </c>
      <c r="F84" s="11">
        <f>F85</f>
        <v>1633</v>
      </c>
      <c r="G84" s="11">
        <f>G85</f>
        <v>0</v>
      </c>
      <c r="H84" s="45">
        <f>H85</f>
        <v>0</v>
      </c>
      <c r="I84" s="66">
        <v>7</v>
      </c>
      <c r="J84" s="2" t="s">
        <v>118</v>
      </c>
      <c r="K84" s="18">
        <v>4232</v>
      </c>
      <c r="L84" s="19">
        <v>1000000</v>
      </c>
      <c r="M84" s="1" t="s">
        <v>124</v>
      </c>
      <c r="N84" s="1"/>
      <c r="O84" s="35"/>
      <c r="P84" s="11"/>
      <c r="Q84" s="41"/>
      <c r="R84" s="41"/>
      <c r="S84" s="33"/>
      <c r="T84" s="41"/>
    </row>
    <row r="85" spans="1:20" ht="12.75">
      <c r="A85" s="1">
        <v>5304</v>
      </c>
      <c r="B85" s="1">
        <v>465000</v>
      </c>
      <c r="C85" s="1" t="s">
        <v>93</v>
      </c>
      <c r="D85" s="19">
        <f t="shared" si="1"/>
        <v>1633</v>
      </c>
      <c r="E85" s="19">
        <v>0</v>
      </c>
      <c r="F85" s="19">
        <v>1633</v>
      </c>
      <c r="G85" s="19"/>
      <c r="H85" s="46"/>
      <c r="I85" s="65">
        <v>8</v>
      </c>
      <c r="J85" s="2" t="s">
        <v>120</v>
      </c>
      <c r="K85" s="18">
        <v>4239</v>
      </c>
      <c r="L85" s="19">
        <v>60000</v>
      </c>
      <c r="M85" s="1" t="s">
        <v>124</v>
      </c>
      <c r="N85" s="1"/>
      <c r="O85" s="35"/>
      <c r="P85" s="11"/>
      <c r="Q85" s="41"/>
      <c r="R85" s="41"/>
      <c r="S85" s="40"/>
      <c r="T85" s="41"/>
    </row>
    <row r="86" spans="1:20" ht="12.75">
      <c r="A86" s="4">
        <v>5322</v>
      </c>
      <c r="B86" s="4">
        <v>480000</v>
      </c>
      <c r="C86" s="4" t="s">
        <v>62</v>
      </c>
      <c r="D86" s="9">
        <f t="shared" si="1"/>
        <v>150</v>
      </c>
      <c r="E86" s="9">
        <f>E87+E88+E89+E90</f>
        <v>0</v>
      </c>
      <c r="F86" s="9">
        <f>F87+F88+F89+F90</f>
        <v>150</v>
      </c>
      <c r="G86" s="9">
        <f>G87+G88+G89+G90</f>
        <v>0</v>
      </c>
      <c r="H86" s="44">
        <f>H87+H88+H89+H90</f>
        <v>0</v>
      </c>
      <c r="I86" s="64">
        <v>9</v>
      </c>
      <c r="J86" s="19" t="s">
        <v>121</v>
      </c>
      <c r="K86" s="18">
        <v>4243</v>
      </c>
      <c r="L86" s="19">
        <v>525462</v>
      </c>
      <c r="M86" s="1" t="s">
        <v>124</v>
      </c>
      <c r="N86" s="1"/>
      <c r="O86" s="35"/>
      <c r="P86" s="11"/>
      <c r="Q86" s="41"/>
      <c r="R86" s="41"/>
      <c r="S86" s="38"/>
      <c r="T86" s="42"/>
    </row>
    <row r="87" spans="1:20" ht="12.75">
      <c r="A87" s="1">
        <v>5323</v>
      </c>
      <c r="B87" s="1">
        <v>481000</v>
      </c>
      <c r="C87" s="1" t="s">
        <v>63</v>
      </c>
      <c r="D87" s="11">
        <f t="shared" si="1"/>
        <v>0</v>
      </c>
      <c r="E87" s="11"/>
      <c r="F87" s="11"/>
      <c r="G87" s="11"/>
      <c r="H87" s="45"/>
      <c r="I87" s="65">
        <v>10</v>
      </c>
      <c r="J87" s="2" t="s">
        <v>122</v>
      </c>
      <c r="K87" s="18">
        <v>4251</v>
      </c>
      <c r="L87" s="19">
        <v>1000000</v>
      </c>
      <c r="M87" s="1" t="s">
        <v>124</v>
      </c>
      <c r="N87" s="1"/>
      <c r="O87" s="35"/>
      <c r="P87" s="11"/>
      <c r="Q87" s="41"/>
      <c r="R87" s="63"/>
      <c r="T87" s="32"/>
    </row>
    <row r="88" spans="1:20" ht="12.75">
      <c r="A88" s="1">
        <v>5326</v>
      </c>
      <c r="B88" s="1">
        <v>482000</v>
      </c>
      <c r="C88" s="1" t="s">
        <v>64</v>
      </c>
      <c r="D88" s="11">
        <f t="shared" si="1"/>
        <v>150</v>
      </c>
      <c r="E88" s="11"/>
      <c r="F88" s="11">
        <v>150</v>
      </c>
      <c r="G88" s="11"/>
      <c r="H88" s="45">
        <v>0</v>
      </c>
      <c r="I88" s="65">
        <v>11</v>
      </c>
      <c r="J88" s="2" t="s">
        <v>123</v>
      </c>
      <c r="K88" s="18">
        <v>4252</v>
      </c>
      <c r="L88" s="19">
        <v>3000000</v>
      </c>
      <c r="M88" s="1" t="s">
        <v>124</v>
      </c>
      <c r="N88" s="1"/>
      <c r="O88" s="35"/>
      <c r="P88" s="36"/>
      <c r="Q88" s="39"/>
      <c r="R88" s="63"/>
      <c r="T88" s="32"/>
    </row>
    <row r="89" spans="1:20" ht="12.75">
      <c r="A89" s="1">
        <v>5330</v>
      </c>
      <c r="B89" s="1">
        <v>483000</v>
      </c>
      <c r="C89" s="1" t="s">
        <v>65</v>
      </c>
      <c r="D89" s="11">
        <f t="shared" si="1"/>
        <v>0</v>
      </c>
      <c r="E89" s="11"/>
      <c r="F89" s="11"/>
      <c r="G89" s="11"/>
      <c r="H89" s="45"/>
      <c r="I89" s="65">
        <v>12</v>
      </c>
      <c r="J89" s="2" t="s">
        <v>128</v>
      </c>
      <c r="K89" s="18">
        <v>4261</v>
      </c>
      <c r="L89" s="19">
        <v>1044654</v>
      </c>
      <c r="M89" s="1" t="s">
        <v>124</v>
      </c>
      <c r="N89" s="1"/>
      <c r="O89" s="35"/>
      <c r="P89" s="11"/>
      <c r="Q89" s="39"/>
      <c r="R89" s="63"/>
      <c r="S89" s="34"/>
      <c r="T89" s="33"/>
    </row>
    <row r="90" spans="1:20" ht="12.75">
      <c r="A90" s="1">
        <v>5332</v>
      </c>
      <c r="B90" s="1">
        <v>484000</v>
      </c>
      <c r="C90" s="1" t="s">
        <v>66</v>
      </c>
      <c r="D90" s="11">
        <f t="shared" si="1"/>
        <v>0</v>
      </c>
      <c r="E90" s="11"/>
      <c r="F90" s="11"/>
      <c r="G90" s="11"/>
      <c r="H90" s="45"/>
      <c r="I90" s="65">
        <v>13</v>
      </c>
      <c r="J90" s="2" t="s">
        <v>153</v>
      </c>
      <c r="K90" s="18">
        <v>4263</v>
      </c>
      <c r="L90" s="19">
        <v>318768</v>
      </c>
      <c r="M90" s="1" t="s">
        <v>124</v>
      </c>
      <c r="N90" s="1"/>
      <c r="O90" s="35"/>
      <c r="P90" s="2"/>
      <c r="Q90" s="63"/>
      <c r="R90" s="63"/>
      <c r="S90" s="34"/>
      <c r="T90" s="33"/>
    </row>
    <row r="91" spans="1:20" ht="12.75">
      <c r="A91" s="4">
        <v>5339</v>
      </c>
      <c r="B91" s="4">
        <v>500000</v>
      </c>
      <c r="C91" s="4" t="s">
        <v>67</v>
      </c>
      <c r="D91" s="9">
        <f t="shared" si="1"/>
        <v>0</v>
      </c>
      <c r="E91" s="9">
        <f>E92+E97+E100</f>
        <v>0</v>
      </c>
      <c r="F91" s="9">
        <f>F92+F97+F100</f>
        <v>0</v>
      </c>
      <c r="G91" s="9">
        <f>G92+G97+G100</f>
        <v>0</v>
      </c>
      <c r="H91" s="44">
        <f>H92+H97+H100</f>
        <v>0</v>
      </c>
      <c r="I91" s="64">
        <v>14</v>
      </c>
      <c r="J91" s="2" t="s">
        <v>129</v>
      </c>
      <c r="K91" s="18">
        <v>4267</v>
      </c>
      <c r="L91" s="19">
        <v>1000000</v>
      </c>
      <c r="M91" s="1" t="s">
        <v>124</v>
      </c>
      <c r="N91" s="1"/>
      <c r="O91" s="35"/>
      <c r="P91" s="2"/>
      <c r="Q91" s="63"/>
      <c r="R91" s="63"/>
      <c r="S91" s="34"/>
      <c r="T91" s="33"/>
    </row>
    <row r="92" spans="1:20" ht="12.75">
      <c r="A92" s="4">
        <v>5340</v>
      </c>
      <c r="B92" s="4">
        <v>510000</v>
      </c>
      <c r="C92" s="4" t="s">
        <v>85</v>
      </c>
      <c r="D92" s="9">
        <f t="shared" si="1"/>
        <v>0</v>
      </c>
      <c r="E92" s="9">
        <f>E93+E94+E95+E96</f>
        <v>0</v>
      </c>
      <c r="F92" s="9">
        <f>F93+F94+F95+F96</f>
        <v>0</v>
      </c>
      <c r="G92" s="9">
        <f>G93+G94+G95+G96</f>
        <v>0</v>
      </c>
      <c r="H92" s="44">
        <f>H93+H94+H95+H96</f>
        <v>0</v>
      </c>
      <c r="I92" s="64">
        <v>15</v>
      </c>
      <c r="J92" s="2" t="s">
        <v>127</v>
      </c>
      <c r="K92" s="18">
        <v>4268</v>
      </c>
      <c r="L92" s="19">
        <v>1062285</v>
      </c>
      <c r="M92" s="1" t="s">
        <v>124</v>
      </c>
      <c r="N92" s="2"/>
      <c r="O92" s="2"/>
      <c r="P92" s="2"/>
      <c r="Q92" s="63"/>
      <c r="R92" s="63"/>
      <c r="S92" s="34"/>
      <c r="T92" s="33"/>
    </row>
    <row r="93" spans="1:20" ht="12.75">
      <c r="A93" s="1">
        <v>5341</v>
      </c>
      <c r="B93" s="1">
        <v>511000</v>
      </c>
      <c r="C93" s="1" t="s">
        <v>68</v>
      </c>
      <c r="D93" s="11">
        <f t="shared" si="1"/>
        <v>0</v>
      </c>
      <c r="E93" s="11">
        <v>0</v>
      </c>
      <c r="F93" s="11"/>
      <c r="G93" s="11"/>
      <c r="H93" s="45"/>
      <c r="I93" s="65">
        <v>16</v>
      </c>
      <c r="J93" s="2" t="s">
        <v>130</v>
      </c>
      <c r="K93" s="18">
        <v>4269</v>
      </c>
      <c r="L93" s="19">
        <v>1481639</v>
      </c>
      <c r="M93" s="2" t="s">
        <v>124</v>
      </c>
      <c r="N93" s="2"/>
      <c r="O93" s="2"/>
      <c r="P93" s="2"/>
      <c r="Q93" s="63"/>
      <c r="R93" s="63"/>
      <c r="S93" s="34"/>
      <c r="T93" s="33"/>
    </row>
    <row r="94" spans="1:18" ht="12.75">
      <c r="A94" s="1">
        <v>5346</v>
      </c>
      <c r="B94" s="1">
        <v>512000</v>
      </c>
      <c r="C94" s="1" t="s">
        <v>69</v>
      </c>
      <c r="D94" s="11">
        <f t="shared" si="1"/>
        <v>0</v>
      </c>
      <c r="E94" s="11"/>
      <c r="F94" s="11"/>
      <c r="G94" s="11"/>
      <c r="H94" s="45"/>
      <c r="I94" s="65">
        <v>17</v>
      </c>
      <c r="J94" s="2" t="s">
        <v>131</v>
      </c>
      <c r="K94" s="54">
        <v>4821</v>
      </c>
      <c r="L94" s="19">
        <v>150000</v>
      </c>
      <c r="M94" s="37" t="s">
        <v>124</v>
      </c>
      <c r="N94" s="47"/>
      <c r="O94" s="55"/>
      <c r="P94" s="47"/>
      <c r="Q94" s="13"/>
      <c r="R94" s="13"/>
    </row>
    <row r="95" spans="1:18" ht="12.75">
      <c r="A95" s="1">
        <v>5356</v>
      </c>
      <c r="B95" s="1">
        <v>513000</v>
      </c>
      <c r="C95" s="1" t="s">
        <v>70</v>
      </c>
      <c r="D95" s="11">
        <f t="shared" si="1"/>
        <v>0</v>
      </c>
      <c r="E95" s="11"/>
      <c r="F95" s="11"/>
      <c r="G95" s="11"/>
      <c r="H95" s="45"/>
      <c r="I95" s="69" t="s">
        <v>143</v>
      </c>
      <c r="J95" s="55" t="s">
        <v>125</v>
      </c>
      <c r="K95" s="67"/>
      <c r="L95" s="71">
        <f>SUM(L78:L94)</f>
        <v>16178000</v>
      </c>
      <c r="M95" s="2" t="s">
        <v>133</v>
      </c>
      <c r="N95" s="47"/>
      <c r="O95" s="47"/>
      <c r="P95" s="19"/>
      <c r="Q95" s="13"/>
      <c r="R95" s="13"/>
    </row>
    <row r="96" spans="1:18" ht="12.75">
      <c r="A96" s="1">
        <v>5360</v>
      </c>
      <c r="B96" s="1">
        <v>515000</v>
      </c>
      <c r="C96" s="1" t="s">
        <v>71</v>
      </c>
      <c r="D96" s="11">
        <f t="shared" si="1"/>
        <v>0</v>
      </c>
      <c r="E96" s="11"/>
      <c r="F96" s="11"/>
      <c r="G96" s="11"/>
      <c r="H96" s="45"/>
      <c r="I96" s="66"/>
      <c r="J96" s="2" t="s">
        <v>132</v>
      </c>
      <c r="K96" s="56"/>
      <c r="L96" s="19">
        <f>L71+L75+L77+L89+L90+L91+L92+L93</f>
        <v>81459346</v>
      </c>
      <c r="M96" s="2"/>
      <c r="N96" s="47"/>
      <c r="O96" s="47"/>
      <c r="P96" s="19"/>
      <c r="Q96" s="13"/>
      <c r="R96" s="73"/>
    </row>
    <row r="97" spans="1:18" ht="12.75">
      <c r="A97" s="4">
        <v>5362</v>
      </c>
      <c r="B97" s="4">
        <v>520000</v>
      </c>
      <c r="C97" s="4" t="s">
        <v>72</v>
      </c>
      <c r="D97" s="9">
        <f t="shared" si="1"/>
        <v>0</v>
      </c>
      <c r="E97" s="9">
        <f>E98+E99</f>
        <v>0</v>
      </c>
      <c r="F97" s="9">
        <f>F98+F99</f>
        <v>0</v>
      </c>
      <c r="G97" s="9">
        <f>G98+G99</f>
        <v>0</v>
      </c>
      <c r="H97" s="44">
        <f>H98+H99</f>
        <v>0</v>
      </c>
      <c r="I97" s="64"/>
      <c r="J97" s="1" t="s">
        <v>150</v>
      </c>
      <c r="K97" s="56"/>
      <c r="L97" s="11">
        <f>L63+L66+L71+L76+L77+L95</f>
        <v>284132000</v>
      </c>
      <c r="M97" s="2" t="s">
        <v>94</v>
      </c>
      <c r="N97" s="47"/>
      <c r="O97" s="47"/>
      <c r="P97" s="19"/>
      <c r="Q97" s="13"/>
      <c r="R97" s="13"/>
    </row>
    <row r="98" spans="1:18" ht="12.75">
      <c r="A98" s="1">
        <v>5365</v>
      </c>
      <c r="B98" s="1">
        <v>522000</v>
      </c>
      <c r="C98" s="1" t="s">
        <v>73</v>
      </c>
      <c r="D98" s="11">
        <f t="shared" si="1"/>
        <v>0</v>
      </c>
      <c r="E98" s="11"/>
      <c r="F98" s="11"/>
      <c r="G98" s="11"/>
      <c r="H98" s="45"/>
      <c r="I98" s="66"/>
      <c r="J98" s="2" t="s">
        <v>134</v>
      </c>
      <c r="K98" s="18"/>
      <c r="L98" s="19">
        <v>1436953.21</v>
      </c>
      <c r="M98" s="2"/>
      <c r="N98" s="47"/>
      <c r="O98" s="47"/>
      <c r="P98" s="19"/>
      <c r="Q98" s="13"/>
      <c r="R98" s="13"/>
    </row>
    <row r="99" spans="1:18" ht="12.75">
      <c r="A99" s="1">
        <v>5369</v>
      </c>
      <c r="B99" s="1">
        <v>523000</v>
      </c>
      <c r="C99" s="1" t="s">
        <v>74</v>
      </c>
      <c r="D99" s="11">
        <f t="shared" si="1"/>
        <v>0</v>
      </c>
      <c r="E99" s="11"/>
      <c r="F99" s="11"/>
      <c r="G99" s="11"/>
      <c r="H99" s="45"/>
      <c r="I99" s="66"/>
      <c r="J99" s="2" t="s">
        <v>135</v>
      </c>
      <c r="K99" s="18"/>
      <c r="L99" s="19">
        <v>4182703.7</v>
      </c>
      <c r="M99" s="2"/>
      <c r="N99" s="47"/>
      <c r="O99" s="47"/>
      <c r="P99" s="19"/>
      <c r="Q99" s="13"/>
      <c r="R99" s="13"/>
    </row>
    <row r="100" spans="1:18" ht="12.75">
      <c r="A100" s="4">
        <v>5382</v>
      </c>
      <c r="B100" s="4">
        <v>550000</v>
      </c>
      <c r="C100" s="4" t="s">
        <v>75</v>
      </c>
      <c r="D100" s="9">
        <f t="shared" si="1"/>
        <v>0</v>
      </c>
      <c r="E100" s="9">
        <f>E101</f>
        <v>0</v>
      </c>
      <c r="F100" s="9">
        <f>F101</f>
        <v>0</v>
      </c>
      <c r="G100" s="9">
        <f>G101</f>
        <v>0</v>
      </c>
      <c r="H100" s="44">
        <f>H101</f>
        <v>0</v>
      </c>
      <c r="I100" s="64"/>
      <c r="J100" s="2" t="s">
        <v>98</v>
      </c>
      <c r="K100" s="18"/>
      <c r="L100" s="19">
        <v>1632696</v>
      </c>
      <c r="M100" s="2"/>
      <c r="N100" s="47"/>
      <c r="O100" s="47"/>
      <c r="P100" s="53"/>
      <c r="Q100" s="13"/>
      <c r="R100" s="13"/>
    </row>
    <row r="101" spans="1:18" ht="12.75">
      <c r="A101" s="1">
        <v>5383</v>
      </c>
      <c r="B101" s="1">
        <v>551000</v>
      </c>
      <c r="C101" s="1" t="s">
        <v>76</v>
      </c>
      <c r="D101" s="11">
        <f t="shared" si="1"/>
        <v>0</v>
      </c>
      <c r="E101" s="11"/>
      <c r="F101" s="11"/>
      <c r="G101" s="11"/>
      <c r="H101" s="45"/>
      <c r="I101" s="66"/>
      <c r="J101" s="1" t="s">
        <v>151</v>
      </c>
      <c r="K101" s="67"/>
      <c r="L101" s="11">
        <f>SUM(L97:L100)</f>
        <v>291384352.90999997</v>
      </c>
      <c r="M101" s="2"/>
      <c r="N101" s="47"/>
      <c r="O101" s="47"/>
      <c r="P101" s="47"/>
      <c r="Q101" s="13"/>
      <c r="R101" s="13"/>
    </row>
    <row r="102" spans="1:18" ht="12.75">
      <c r="A102" s="4">
        <v>5385</v>
      </c>
      <c r="B102" s="4">
        <v>600000</v>
      </c>
      <c r="C102" s="4" t="s">
        <v>77</v>
      </c>
      <c r="D102" s="9">
        <f t="shared" si="1"/>
        <v>0</v>
      </c>
      <c r="E102" s="9">
        <f>E103+E106</f>
        <v>0</v>
      </c>
      <c r="F102" s="9">
        <f>F103+F106</f>
        <v>0</v>
      </c>
      <c r="G102" s="9">
        <f>G103+G106</f>
        <v>0</v>
      </c>
      <c r="H102" s="44">
        <f>H103+H106</f>
        <v>0</v>
      </c>
      <c r="I102" s="9"/>
      <c r="J102" s="47" t="s">
        <v>149</v>
      </c>
      <c r="K102" s="56"/>
      <c r="L102" s="19"/>
      <c r="M102" s="47"/>
      <c r="N102" s="47"/>
      <c r="O102" s="47"/>
      <c r="P102" s="47"/>
      <c r="Q102" s="13"/>
      <c r="R102" s="13"/>
    </row>
    <row r="103" spans="1:18" ht="12.75">
      <c r="A103" s="4">
        <v>5386</v>
      </c>
      <c r="B103" s="4">
        <v>610000</v>
      </c>
      <c r="C103" s="4" t="s">
        <v>78</v>
      </c>
      <c r="D103" s="9">
        <f t="shared" si="1"/>
        <v>0</v>
      </c>
      <c r="E103" s="9">
        <f>E104+E105</f>
        <v>0</v>
      </c>
      <c r="F103" s="9">
        <f>F104+F105</f>
        <v>0</v>
      </c>
      <c r="G103" s="9">
        <f>G104+G105</f>
        <v>0</v>
      </c>
      <c r="H103" s="44">
        <f>H104+H105</f>
        <v>0</v>
      </c>
      <c r="I103" s="9"/>
      <c r="J103" s="37" t="s">
        <v>136</v>
      </c>
      <c r="K103" s="56"/>
      <c r="L103" s="19">
        <f>L101+L102</f>
        <v>291384352.90999997</v>
      </c>
      <c r="M103" s="47"/>
      <c r="N103" s="47"/>
      <c r="O103" s="47"/>
      <c r="P103" s="47"/>
      <c r="Q103" s="13"/>
      <c r="R103" s="13"/>
    </row>
    <row r="104" spans="1:18" ht="12.75">
      <c r="A104" s="1">
        <v>5387</v>
      </c>
      <c r="B104" s="1">
        <v>611000</v>
      </c>
      <c r="C104" s="1" t="s">
        <v>79</v>
      </c>
      <c r="D104" s="11">
        <f t="shared" si="1"/>
        <v>0</v>
      </c>
      <c r="E104" s="11"/>
      <c r="F104" s="11"/>
      <c r="G104" s="11"/>
      <c r="H104" s="45"/>
      <c r="I104" s="19"/>
      <c r="J104" s="48" t="s">
        <v>152</v>
      </c>
      <c r="K104" s="72"/>
      <c r="L104" s="19">
        <v>726000</v>
      </c>
      <c r="M104" s="48"/>
      <c r="N104" s="48"/>
      <c r="O104" s="48"/>
      <c r="P104" s="48"/>
      <c r="Q104" s="68"/>
      <c r="R104" s="13"/>
    </row>
    <row r="105" spans="1:18" ht="12.75">
      <c r="A105" s="1">
        <v>5407</v>
      </c>
      <c r="B105" s="1">
        <v>614000</v>
      </c>
      <c r="C105" s="1" t="s">
        <v>80</v>
      </c>
      <c r="D105" s="11">
        <f t="shared" si="1"/>
        <v>0</v>
      </c>
      <c r="E105" s="11"/>
      <c r="F105" s="11"/>
      <c r="G105" s="11"/>
      <c r="H105" s="45"/>
      <c r="I105" s="19"/>
      <c r="J105" s="55" t="s">
        <v>3</v>
      </c>
      <c r="K105" s="67"/>
      <c r="L105" s="11">
        <f>L103+L104</f>
        <v>292110352.90999997</v>
      </c>
      <c r="M105" s="48"/>
      <c r="N105" s="48"/>
      <c r="O105" s="48"/>
      <c r="P105" s="48"/>
      <c r="Q105" s="68"/>
      <c r="R105" s="13"/>
    </row>
    <row r="106" spans="1:18" ht="12.75">
      <c r="A106" s="4">
        <v>5409</v>
      </c>
      <c r="B106" s="4">
        <v>620000</v>
      </c>
      <c r="C106" s="4" t="s">
        <v>81</v>
      </c>
      <c r="D106" s="9">
        <f t="shared" si="1"/>
        <v>0</v>
      </c>
      <c r="E106" s="9">
        <f>E107</f>
        <v>0</v>
      </c>
      <c r="F106" s="9">
        <f>F107</f>
        <v>0</v>
      </c>
      <c r="G106" s="9">
        <f>G107</f>
        <v>0</v>
      </c>
      <c r="H106" s="9">
        <f>H107</f>
        <v>0</v>
      </c>
      <c r="I106" s="12"/>
      <c r="J106" s="13"/>
      <c r="K106" s="20"/>
      <c r="L106" s="13"/>
      <c r="M106" s="13"/>
      <c r="N106" s="13"/>
      <c r="O106" s="13"/>
      <c r="P106" s="13"/>
      <c r="Q106" s="13"/>
      <c r="R106" s="13"/>
    </row>
    <row r="107" spans="1:18" ht="13.5" thickBot="1">
      <c r="A107" s="3">
        <v>5410</v>
      </c>
      <c r="B107" s="3">
        <v>621000</v>
      </c>
      <c r="C107" s="3" t="s">
        <v>82</v>
      </c>
      <c r="D107" s="24">
        <f t="shared" si="1"/>
        <v>0</v>
      </c>
      <c r="E107" s="24"/>
      <c r="F107" s="24"/>
      <c r="G107" s="24"/>
      <c r="H107" s="11"/>
      <c r="I107" s="59"/>
      <c r="J107" s="13"/>
      <c r="K107" s="20"/>
      <c r="L107" s="13"/>
      <c r="M107" s="13"/>
      <c r="N107" s="68"/>
      <c r="O107" s="13"/>
      <c r="P107" s="13"/>
      <c r="Q107" s="13"/>
      <c r="R107" s="13"/>
    </row>
    <row r="108" spans="1:18" ht="13.5" thickBot="1">
      <c r="A108" s="25">
        <v>5431</v>
      </c>
      <c r="B108" s="26"/>
      <c r="C108" s="26" t="s">
        <v>83</v>
      </c>
      <c r="D108" s="27">
        <f t="shared" si="1"/>
        <v>292110</v>
      </c>
      <c r="E108" s="27">
        <f>E59+E102</f>
        <v>0</v>
      </c>
      <c r="F108" s="27">
        <f>F59+F102</f>
        <v>291384</v>
      </c>
      <c r="G108" s="27">
        <f>G59+G102</f>
        <v>0</v>
      </c>
      <c r="H108" s="11">
        <f>H59+H102</f>
        <v>726</v>
      </c>
      <c r="I108" s="59"/>
      <c r="J108" s="13"/>
      <c r="K108" s="20"/>
      <c r="L108" s="13"/>
      <c r="M108" s="13"/>
      <c r="N108" s="68" t="s">
        <v>144</v>
      </c>
      <c r="O108" s="13"/>
      <c r="P108" s="13"/>
      <c r="Q108" s="13"/>
      <c r="R108" s="13"/>
    </row>
    <row r="109" spans="1:18" ht="18.75" customHeight="1">
      <c r="A109" s="8"/>
      <c r="B109" s="8"/>
      <c r="C109" s="8" t="s">
        <v>89</v>
      </c>
      <c r="D109" s="12"/>
      <c r="E109" s="12"/>
      <c r="F109" s="8" t="s">
        <v>90</v>
      </c>
      <c r="G109" s="12"/>
      <c r="H109" s="12"/>
      <c r="I109" s="12"/>
      <c r="J109" s="13"/>
      <c r="K109" s="20"/>
      <c r="L109" s="13"/>
      <c r="M109" s="13"/>
      <c r="N109" s="68" t="s">
        <v>145</v>
      </c>
      <c r="O109" s="13"/>
      <c r="P109" s="13"/>
      <c r="Q109" s="13"/>
      <c r="R109" s="13"/>
    </row>
    <row r="110" spans="1:18" ht="14.25" customHeight="1">
      <c r="A110" s="8"/>
      <c r="B110" s="8"/>
      <c r="C110" s="8"/>
      <c r="D110" s="13"/>
      <c r="E110" s="13"/>
      <c r="F110" s="8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19:H19 F8 G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Iva</cp:lastModifiedBy>
  <cp:lastPrinted>2019-04-04T10:48:44Z</cp:lastPrinted>
  <dcterms:created xsi:type="dcterms:W3CDTF">2004-01-15T07:12:04Z</dcterms:created>
  <dcterms:modified xsi:type="dcterms:W3CDTF">2019-04-04T10:48:50Z</dcterms:modified>
  <cp:category/>
  <cp:version/>
  <cp:contentType/>
  <cp:contentStatus/>
</cp:coreProperties>
</file>